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away Seafood\FRIME\Inspecciones de Producto\12.OLIVIA (13.08.21) (10-30) TTNU 818229_7\"/>
    </mc:Choice>
  </mc:AlternateContent>
  <xr:revisionPtr revIDLastSave="0" documentId="13_ncr:1_{97041F2B-CE0E-4266-BEA7-190E2D7DD3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ACKING LIST " sheetId="18" r:id="rId1"/>
    <sheet name="12-Kirkland 10-30 packing " sheetId="14" r:id="rId2"/>
    <sheet name="12 Kirkland 10-30 lot 2321218" sheetId="15" r:id="rId3"/>
    <sheet name="12-Kirkland 10-30 lot 2321221" sheetId="16" r:id="rId4"/>
    <sheet name="12-Kirkland 10-30 lot 7721218 " sheetId="17" r:id="rId5"/>
  </sheets>
  <definedNames>
    <definedName name="_xlnm._FilterDatabase" localSheetId="0" hidden="1">'PAACKING LIST '!$B$10:$K$14</definedName>
    <definedName name="_xlnm.Print_Area" localSheetId="0">'PAACKING LIST '!$B$10:$I$14</definedName>
    <definedName name="_xlnm.Print_Titles" localSheetId="0">'PAACKING LIST 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4" i="18" l="1"/>
  <c r="I13" i="18"/>
  <c r="H13" i="18"/>
  <c r="I12" i="18"/>
  <c r="H12" i="18"/>
  <c r="I11" i="18"/>
  <c r="H11" i="18"/>
  <c r="H14" i="18" l="1"/>
  <c r="I14" i="18"/>
  <c r="V11" i="17" l="1"/>
  <c r="U11" i="17"/>
  <c r="T11" i="17"/>
  <c r="S11" i="17"/>
  <c r="R11" i="17"/>
  <c r="Q11" i="17"/>
  <c r="P11" i="17"/>
  <c r="O11" i="17"/>
  <c r="M11" i="17"/>
  <c r="L11" i="17"/>
  <c r="K11" i="17"/>
  <c r="J11" i="17"/>
  <c r="I11" i="17"/>
  <c r="H11" i="17"/>
  <c r="F11" i="17"/>
  <c r="AG10" i="17"/>
  <c r="AF10" i="17"/>
  <c r="AE10" i="17"/>
  <c r="AD10" i="17"/>
  <c r="AC10" i="17"/>
  <c r="AB10" i="17"/>
  <c r="AA10" i="17"/>
  <c r="W10" i="17"/>
  <c r="N10" i="17"/>
  <c r="AG9" i="17"/>
  <c r="AF9" i="17"/>
  <c r="AE9" i="17"/>
  <c r="AD9" i="17"/>
  <c r="AC9" i="17"/>
  <c r="AB9" i="17"/>
  <c r="AA9" i="17" s="1"/>
  <c r="W9" i="17"/>
  <c r="N9" i="17"/>
  <c r="AG11" i="17"/>
  <c r="AC11" i="17"/>
  <c r="Q21" i="16"/>
  <c r="P21" i="16"/>
  <c r="O21" i="16"/>
  <c r="M21" i="16"/>
  <c r="L21" i="16"/>
  <c r="K21" i="16"/>
  <c r="J21" i="16"/>
  <c r="I21" i="16"/>
  <c r="H21" i="16"/>
  <c r="F21" i="16"/>
  <c r="AG19" i="16"/>
  <c r="AF19" i="16"/>
  <c r="AE19" i="16"/>
  <c r="AD19" i="16"/>
  <c r="AC19" i="16"/>
  <c r="AB19" i="16"/>
  <c r="AA19" i="16" s="1"/>
  <c r="W19" i="16"/>
  <c r="N19" i="16"/>
  <c r="AG18" i="16"/>
  <c r="AF18" i="16"/>
  <c r="AE18" i="16"/>
  <c r="AD18" i="16"/>
  <c r="AC18" i="16"/>
  <c r="AB18" i="16"/>
  <c r="AA18" i="16" s="1"/>
  <c r="W18" i="16"/>
  <c r="N18" i="16"/>
  <c r="AG17" i="16"/>
  <c r="AG21" i="16" s="1"/>
  <c r="AF17" i="16"/>
  <c r="AE17" i="16"/>
  <c r="AD17" i="16"/>
  <c r="AC17" i="16"/>
  <c r="AB17" i="16"/>
  <c r="AA17" i="16"/>
  <c r="W17" i="16"/>
  <c r="N17" i="16"/>
  <c r="N15" i="16"/>
  <c r="N14" i="16"/>
  <c r="N13" i="16"/>
  <c r="N12" i="16"/>
  <c r="AG11" i="16"/>
  <c r="AF11" i="16"/>
  <c r="AE11" i="16"/>
  <c r="AD11" i="16"/>
  <c r="AC11" i="16"/>
  <c r="AB11" i="16"/>
  <c r="AA11" i="16" s="1"/>
  <c r="W11" i="16"/>
  <c r="N11" i="16"/>
  <c r="AG10" i="16"/>
  <c r="AF10" i="16"/>
  <c r="AE10" i="16"/>
  <c r="AD10" i="16"/>
  <c r="AC10" i="16"/>
  <c r="AB10" i="16"/>
  <c r="AA10" i="16" s="1"/>
  <c r="W10" i="16"/>
  <c r="N10" i="16"/>
  <c r="AG9" i="16"/>
  <c r="AF9" i="16"/>
  <c r="AE9" i="16"/>
  <c r="AD9" i="16"/>
  <c r="AC9" i="16"/>
  <c r="AB9" i="16"/>
  <c r="AA9" i="16" s="1"/>
  <c r="W9" i="16"/>
  <c r="N9" i="16"/>
  <c r="Q33" i="15"/>
  <c r="P33" i="15"/>
  <c r="O33" i="15"/>
  <c r="M33" i="15"/>
  <c r="L33" i="15"/>
  <c r="K33" i="15"/>
  <c r="J33" i="15"/>
  <c r="I33" i="15"/>
  <c r="H33" i="15"/>
  <c r="F33" i="15"/>
  <c r="N29" i="15"/>
  <c r="N28" i="15"/>
  <c r="N27" i="15"/>
  <c r="N26" i="15"/>
  <c r="N25" i="15"/>
  <c r="AG24" i="15"/>
  <c r="AF24" i="15"/>
  <c r="AE24" i="15"/>
  <c r="AD24" i="15"/>
  <c r="AC24" i="15"/>
  <c r="AB24" i="15"/>
  <c r="AA24" i="15" s="1"/>
  <c r="W24" i="15"/>
  <c r="N24" i="15"/>
  <c r="AG23" i="15"/>
  <c r="AF23" i="15"/>
  <c r="AE23" i="15"/>
  <c r="AD23" i="15"/>
  <c r="AC23" i="15"/>
  <c r="AB23" i="15"/>
  <c r="AA23" i="15" s="1"/>
  <c r="W23" i="15"/>
  <c r="N23" i="15"/>
  <c r="AG22" i="15"/>
  <c r="AF22" i="15"/>
  <c r="AE22" i="15"/>
  <c r="AD22" i="15"/>
  <c r="AC22" i="15"/>
  <c r="AB22" i="15"/>
  <c r="AA22" i="15" s="1"/>
  <c r="W22" i="15"/>
  <c r="N22" i="15"/>
  <c r="N21" i="15"/>
  <c r="N20" i="15"/>
  <c r="N19" i="15"/>
  <c r="AG18" i="15"/>
  <c r="AF18" i="15"/>
  <c r="AE18" i="15"/>
  <c r="AD18" i="15"/>
  <c r="AC18" i="15"/>
  <c r="AB18" i="15"/>
  <c r="AA18" i="15" s="1"/>
  <c r="W18" i="15"/>
  <c r="N18" i="15"/>
  <c r="AG17" i="15"/>
  <c r="AF17" i="15"/>
  <c r="AE17" i="15"/>
  <c r="AD17" i="15"/>
  <c r="AC17" i="15"/>
  <c r="AB17" i="15"/>
  <c r="AA17" i="15" s="1"/>
  <c r="W17" i="15"/>
  <c r="N17" i="15"/>
  <c r="AG16" i="15"/>
  <c r="AF16" i="15"/>
  <c r="AE16" i="15"/>
  <c r="AD16" i="15"/>
  <c r="AC16" i="15"/>
  <c r="AB16" i="15"/>
  <c r="AA16" i="15" s="1"/>
  <c r="W16" i="15"/>
  <c r="N16" i="15"/>
  <c r="AG14" i="15"/>
  <c r="AF14" i="15"/>
  <c r="AE14" i="15"/>
  <c r="AD14" i="15"/>
  <c r="AC14" i="15"/>
  <c r="AB14" i="15"/>
  <c r="AA14" i="15" s="1"/>
  <c r="W14" i="15"/>
  <c r="N14" i="15"/>
  <c r="AG13" i="15"/>
  <c r="AF13" i="15"/>
  <c r="AE13" i="15"/>
  <c r="AD13" i="15"/>
  <c r="AC13" i="15"/>
  <c r="AB13" i="15"/>
  <c r="AA13" i="15" s="1"/>
  <c r="W13" i="15"/>
  <c r="N13" i="15"/>
  <c r="AG11" i="15"/>
  <c r="AF11" i="15"/>
  <c r="AE11" i="15"/>
  <c r="AD11" i="15"/>
  <c r="AC11" i="15"/>
  <c r="AB11" i="15"/>
  <c r="AA11" i="15" s="1"/>
  <c r="W11" i="15"/>
  <c r="N11" i="15"/>
  <c r="AG10" i="15"/>
  <c r="AF10" i="15"/>
  <c r="AE10" i="15"/>
  <c r="AD10" i="15"/>
  <c r="AC10" i="15"/>
  <c r="AB10" i="15"/>
  <c r="AA10" i="15" s="1"/>
  <c r="W10" i="15"/>
  <c r="N10" i="15"/>
  <c r="AG9" i="15"/>
  <c r="AF9" i="15"/>
  <c r="AE9" i="15"/>
  <c r="AD9" i="15"/>
  <c r="AC9" i="15"/>
  <c r="AB9" i="15"/>
  <c r="AA9" i="15" s="1"/>
  <c r="W9" i="15"/>
  <c r="N9" i="15"/>
  <c r="AD11" i="17" l="1"/>
  <c r="AE11" i="17"/>
  <c r="W11" i="17"/>
  <c r="N11" i="17"/>
  <c r="AC21" i="16"/>
  <c r="AB11" i="17"/>
  <c r="AF11" i="17"/>
  <c r="AA11" i="17"/>
  <c r="N21" i="16"/>
  <c r="AE21" i="16"/>
  <c r="AF21" i="16"/>
  <c r="W21" i="16"/>
  <c r="AD21" i="16"/>
  <c r="AA21" i="16"/>
  <c r="AB21" i="16"/>
  <c r="AE33" i="15"/>
  <c r="AF33" i="15"/>
  <c r="N33" i="15"/>
  <c r="AC33" i="15"/>
  <c r="AG33" i="15"/>
  <c r="W33" i="15"/>
  <c r="AD33" i="15"/>
  <c r="AA33" i="15"/>
  <c r="AB33" i="15"/>
  <c r="Q45" i="14" l="1"/>
  <c r="P45" i="14"/>
  <c r="O45" i="14"/>
  <c r="M45" i="14"/>
  <c r="L45" i="14"/>
  <c r="K45" i="14"/>
  <c r="J45" i="14"/>
  <c r="I45" i="14"/>
  <c r="H45" i="14"/>
  <c r="F45" i="14"/>
  <c r="AG43" i="14"/>
  <c r="AF43" i="14"/>
  <c r="AE43" i="14"/>
  <c r="AD43" i="14"/>
  <c r="AC43" i="14"/>
  <c r="AB43" i="14"/>
  <c r="AA43" i="14" s="1"/>
  <c r="W43" i="14"/>
  <c r="N43" i="14"/>
  <c r="AG42" i="14"/>
  <c r="AF42" i="14"/>
  <c r="AE42" i="14"/>
  <c r="AD42" i="14"/>
  <c r="AC42" i="14"/>
  <c r="AB42" i="14"/>
  <c r="AA42" i="14" s="1"/>
  <c r="W42" i="14"/>
  <c r="N42" i="14"/>
  <c r="AG41" i="14"/>
  <c r="AF41" i="14"/>
  <c r="AE41" i="14"/>
  <c r="AD41" i="14"/>
  <c r="AC41" i="14"/>
  <c r="AB41" i="14"/>
  <c r="AA41" i="14"/>
  <c r="W41" i="14"/>
  <c r="N41" i="14"/>
  <c r="AG40" i="14"/>
  <c r="AF40" i="14"/>
  <c r="AE40" i="14"/>
  <c r="AD40" i="14"/>
  <c r="AC40" i="14"/>
  <c r="AB40" i="14"/>
  <c r="AA40" i="14" s="1"/>
  <c r="W40" i="14"/>
  <c r="N40" i="14"/>
  <c r="AG39" i="14"/>
  <c r="AF39" i="14"/>
  <c r="AE39" i="14"/>
  <c r="AD39" i="14"/>
  <c r="AC39" i="14"/>
  <c r="AB39" i="14"/>
  <c r="AA39" i="14" s="1"/>
  <c r="W39" i="14"/>
  <c r="N39" i="14"/>
  <c r="N37" i="14"/>
  <c r="N36" i="14"/>
  <c r="N35" i="14"/>
  <c r="N34" i="14"/>
  <c r="AG33" i="14"/>
  <c r="AF33" i="14"/>
  <c r="AE33" i="14"/>
  <c r="AD33" i="14"/>
  <c r="AC33" i="14"/>
  <c r="AB33" i="14"/>
  <c r="AA33" i="14"/>
  <c r="W33" i="14"/>
  <c r="N33" i="14"/>
  <c r="AG32" i="14"/>
  <c r="AF32" i="14"/>
  <c r="AE32" i="14"/>
  <c r="AD32" i="14"/>
  <c r="AC32" i="14"/>
  <c r="AB32" i="14"/>
  <c r="AA32" i="14" s="1"/>
  <c r="W32" i="14"/>
  <c r="N32" i="14"/>
  <c r="AG31" i="14"/>
  <c r="AF31" i="14"/>
  <c r="AE31" i="14"/>
  <c r="AD31" i="14"/>
  <c r="AC31" i="14"/>
  <c r="AB31" i="14"/>
  <c r="AA31" i="14" s="1"/>
  <c r="W31" i="14"/>
  <c r="N31" i="14"/>
  <c r="N29" i="14"/>
  <c r="N28" i="14"/>
  <c r="N27" i="14"/>
  <c r="N26" i="14"/>
  <c r="N25" i="14"/>
  <c r="AG24" i="14"/>
  <c r="AF24" i="14"/>
  <c r="AE24" i="14"/>
  <c r="AD24" i="14"/>
  <c r="AC24" i="14"/>
  <c r="AB24" i="14"/>
  <c r="AA24" i="14" s="1"/>
  <c r="W24" i="14"/>
  <c r="N24" i="14"/>
  <c r="AG23" i="14"/>
  <c r="AF23" i="14"/>
  <c r="AE23" i="14"/>
  <c r="AD23" i="14"/>
  <c r="AC23" i="14"/>
  <c r="AB23" i="14"/>
  <c r="AA23" i="14" s="1"/>
  <c r="W23" i="14"/>
  <c r="N23" i="14"/>
  <c r="AG22" i="14"/>
  <c r="AF22" i="14"/>
  <c r="AE22" i="14"/>
  <c r="AD22" i="14"/>
  <c r="AC22" i="14"/>
  <c r="AB22" i="14"/>
  <c r="AA22" i="14" s="1"/>
  <c r="W22" i="14"/>
  <c r="N22" i="14"/>
  <c r="N21" i="14"/>
  <c r="N20" i="14"/>
  <c r="N19" i="14"/>
  <c r="AG18" i="14"/>
  <c r="AF18" i="14"/>
  <c r="AE18" i="14"/>
  <c r="AD18" i="14"/>
  <c r="AC18" i="14"/>
  <c r="AB18" i="14"/>
  <c r="AA18" i="14" s="1"/>
  <c r="W18" i="14"/>
  <c r="N18" i="14"/>
  <c r="AG17" i="14"/>
  <c r="AF17" i="14"/>
  <c r="AE17" i="14"/>
  <c r="AD17" i="14"/>
  <c r="AC17" i="14"/>
  <c r="AB17" i="14"/>
  <c r="AA17" i="14" s="1"/>
  <c r="W17" i="14"/>
  <c r="N17" i="14"/>
  <c r="AG16" i="14"/>
  <c r="AF16" i="14"/>
  <c r="AE16" i="14"/>
  <c r="AD16" i="14"/>
  <c r="AC16" i="14"/>
  <c r="AB16" i="14"/>
  <c r="AA16" i="14"/>
  <c r="W16" i="14"/>
  <c r="N16" i="14"/>
  <c r="AG14" i="14"/>
  <c r="AF14" i="14"/>
  <c r="AE14" i="14"/>
  <c r="AD14" i="14"/>
  <c r="AC14" i="14"/>
  <c r="AB14" i="14"/>
  <c r="AA14" i="14"/>
  <c r="W14" i="14"/>
  <c r="N14" i="14"/>
  <c r="AG13" i="14"/>
  <c r="AF13" i="14"/>
  <c r="AE13" i="14"/>
  <c r="AD13" i="14"/>
  <c r="AC13" i="14"/>
  <c r="AB13" i="14"/>
  <c r="AA13" i="14" s="1"/>
  <c r="W13" i="14"/>
  <c r="N13" i="14"/>
  <c r="AG11" i="14"/>
  <c r="AF11" i="14"/>
  <c r="AE11" i="14"/>
  <c r="AD11" i="14"/>
  <c r="AC11" i="14"/>
  <c r="AB11" i="14"/>
  <c r="AA11" i="14" s="1"/>
  <c r="W11" i="14"/>
  <c r="N11" i="14"/>
  <c r="AG10" i="14"/>
  <c r="AF10" i="14"/>
  <c r="AE10" i="14"/>
  <c r="AD10" i="14"/>
  <c r="AC10" i="14"/>
  <c r="AB10" i="14"/>
  <c r="AA10" i="14" s="1"/>
  <c r="W10" i="14"/>
  <c r="N10" i="14"/>
  <c r="AG9" i="14"/>
  <c r="AF9" i="14"/>
  <c r="AE9" i="14"/>
  <c r="AD9" i="14"/>
  <c r="AC9" i="14"/>
  <c r="AB9" i="14"/>
  <c r="AA9" i="14"/>
  <c r="W9" i="14"/>
  <c r="N9" i="14"/>
  <c r="W45" i="14" l="1"/>
  <c r="N45" i="14"/>
  <c r="AG45" i="14"/>
  <c r="AE45" i="14"/>
  <c r="AB45" i="14"/>
  <c r="AF45" i="14"/>
  <c r="AD45" i="14"/>
  <c r="AC45" i="14"/>
  <c r="AA45" i="14"/>
</calcChain>
</file>

<file path=xl/sharedStrings.xml><?xml version="1.0" encoding="utf-8"?>
<sst xmlns="http://schemas.openxmlformats.org/spreadsheetml/2006/main" count="1108" uniqueCount="138">
  <si>
    <t>CONTENEDOR N°</t>
  </si>
  <si>
    <t xml:space="preserve"> Argentine Red Shrimp Inspection Report</t>
  </si>
  <si>
    <t>Inspection Date:</t>
  </si>
  <si>
    <t>Supplier Name (Tier 1):</t>
  </si>
  <si>
    <t>FOOD PARTNERS PATAGONIA S.A.</t>
  </si>
  <si>
    <t>Origin:</t>
  </si>
  <si>
    <t>Argentina</t>
  </si>
  <si>
    <t>Inspected by:</t>
  </si>
  <si>
    <t>PATAGONIA SHRIMP</t>
  </si>
  <si>
    <t>Packer (Tier 2):</t>
  </si>
  <si>
    <t>Pack Size:</t>
  </si>
  <si>
    <t>14 x 680 g</t>
  </si>
  <si>
    <t>PC/Description:</t>
  </si>
  <si>
    <t>10-30 All-Natural Argentine Red Shrimp</t>
  </si>
  <si>
    <t>SENASA #</t>
  </si>
  <si>
    <t>Cases:</t>
  </si>
  <si>
    <t>Brand:</t>
  </si>
  <si>
    <t>OLIVIA</t>
  </si>
  <si>
    <t>FDA</t>
  </si>
  <si>
    <t>Calibre/talla:</t>
  </si>
  <si>
    <t>10 -30</t>
  </si>
  <si>
    <t>Plant Production &amp; Sample Information</t>
  </si>
  <si>
    <t>Control de defectos - Ficha tecnica</t>
  </si>
  <si>
    <t>Otros controles</t>
  </si>
  <si>
    <t>Sample s</t>
  </si>
  <si>
    <t>Gross Weigth Master</t>
  </si>
  <si>
    <t>N° Master</t>
  </si>
  <si>
    <t>Temperatura</t>
  </si>
  <si>
    <t>Gross Weight with Bag (g)</t>
  </si>
  <si>
    <t>Sub Sample Net Wt. (g) …... g</t>
  </si>
  <si>
    <t>Tare Weight Bag (g)</t>
  </si>
  <si>
    <t>Sub Sample Net Wt. (g)</t>
  </si>
  <si>
    <t xml:space="preserve">Net Wt. (g) Following AOAC </t>
  </si>
  <si>
    <t>Units Per Bag</t>
  </si>
  <si>
    <t>Black Spots (on Meat) (g)</t>
  </si>
  <si>
    <t>Shells, Legs, Swimmerettes</t>
  </si>
  <si>
    <t>Imporperly Deveined (g)</t>
  </si>
  <si>
    <t xml:space="preserve">Broken  (&lt; 4 segments) </t>
  </si>
  <si>
    <t>Neck Meat (yellow/brown)</t>
  </si>
  <si>
    <t>Glaze/Glaseo</t>
  </si>
  <si>
    <t>Lote Sellado bols</t>
  </si>
  <si>
    <t>Cierre de bolsas</t>
  </si>
  <si>
    <t>Cantidad Bolsas x Master</t>
  </si>
  <si>
    <t xml:space="preserve">Count </t>
  </si>
  <si>
    <t>Avg Wt. Per Unit (g)</t>
  </si>
  <si>
    <t>Black Spots (on Meat)</t>
  </si>
  <si>
    <t>Imporperly Deveined</t>
  </si>
  <si>
    <t xml:space="preserve">Broken Pieces % </t>
  </si>
  <si>
    <t xml:space="preserve">Neck Meat </t>
  </si>
  <si>
    <t>Color / Appearance</t>
  </si>
  <si>
    <t>Odor/ Aroma</t>
  </si>
  <si>
    <t>Raw Texture</t>
  </si>
  <si>
    <t>Flavor</t>
  </si>
  <si>
    <t>Dehydration (g)</t>
  </si>
  <si>
    <t>Decompositon (g)</t>
  </si>
  <si>
    <t xml:space="preserve">Foreign Material </t>
  </si>
  <si>
    <t>Fecha de Empaque</t>
  </si>
  <si>
    <t>Production Date</t>
  </si>
  <si>
    <t>Fecha vencimiento</t>
  </si>
  <si>
    <t>Lot Traceable</t>
  </si>
  <si>
    <t>KG</t>
  </si>
  <si>
    <t>°C</t>
  </si>
  <si>
    <t>P.B: Peso neto compensado + bolsa</t>
  </si>
  <si>
    <t>8% g Glaseo:…. g10% Glaseo:…... g 12% Glaseo: …... g</t>
  </si>
  <si>
    <t>785-803</t>
  </si>
  <si>
    <t>20-22</t>
  </si>
  <si>
    <t>770-785</t>
  </si>
  <si>
    <t>680-713</t>
  </si>
  <si>
    <t>15 -45</t>
  </si>
  <si>
    <t>&lt; 10% by weight</t>
  </si>
  <si>
    <t>&lt; 1% by weight</t>
  </si>
  <si>
    <t>&lt; 2% by weight</t>
  </si>
  <si>
    <t>&lt; 7% by weight</t>
  </si>
  <si>
    <t>&lt; 10% by weight)</t>
  </si>
  <si>
    <t>8-12%</t>
  </si>
  <si>
    <t>Control ocular</t>
  </si>
  <si>
    <t>(14 UNID)</t>
  </si>
  <si>
    <t>10-30 ct/ lb</t>
  </si>
  <si>
    <t>&lt; 10%</t>
  </si>
  <si>
    <t>&lt;2% by weight</t>
  </si>
  <si>
    <t>Light in color, off white, light tan, pink indicative of freshly caught Argentine Red Shrimp - Translucent not acceptable</t>
  </si>
  <si>
    <t>Typical of species, fresh smell, no off odor indicative of decomposition or contamination</t>
  </si>
  <si>
    <t>Tender and firn, not tough, mushy, chalky or rubbery</t>
  </si>
  <si>
    <t>Typical of Freshly Caught Argentine Red Shrimp</t>
  </si>
  <si>
    <t>NONE</t>
  </si>
  <si>
    <t>2021/08/09</t>
  </si>
  <si>
    <t>2021/08/06</t>
  </si>
  <si>
    <t>2023/08/06</t>
  </si>
  <si>
    <t>SI</t>
  </si>
  <si>
    <t>-</t>
  </si>
  <si>
    <t>2021/08/10</t>
  </si>
  <si>
    <t>2023/08/09</t>
  </si>
  <si>
    <t>2021/08/11</t>
  </si>
  <si>
    <t>Average</t>
  </si>
  <si>
    <t>Observaciones:</t>
  </si>
  <si>
    <t>Se recuperan temperaturas en cámara</t>
  </si>
  <si>
    <t>CARACTRISTICAS OLGANOLEPTICAS</t>
  </si>
  <si>
    <t>*Valores calculados desde el peso neto con glaseo</t>
  </si>
  <si>
    <t>ACEPTABLE/ NO ACEPTABLE</t>
  </si>
  <si>
    <t>Formato de fecha AAAA/MM/DD</t>
  </si>
  <si>
    <t>EXPORT INFORMATION</t>
  </si>
  <si>
    <t>FECHA:</t>
  </si>
  <si>
    <t>PRODUCTOR:</t>
  </si>
  <si>
    <t>FOOD PARTNERS SA - PUERTO MADRYN- ARGENTINA</t>
  </si>
  <si>
    <t>ORDEN:</t>
  </si>
  <si>
    <t>BUQUE:</t>
  </si>
  <si>
    <t>DESTINO:</t>
  </si>
  <si>
    <t>MONTREAL  - CANADA</t>
  </si>
  <si>
    <t>CLIENT:</t>
  </si>
  <si>
    <t>IFC Seafood Inc</t>
  </si>
  <si>
    <t>TEMPERATURE:</t>
  </si>
  <si>
    <t xml:space="preserve"> -25°C</t>
  </si>
  <si>
    <t>Exportation N°</t>
  </si>
  <si>
    <t xml:space="preserve">PO NUMBER CAMANCHA: </t>
  </si>
  <si>
    <t>Cont. Nr:</t>
  </si>
  <si>
    <t>MARCA:</t>
  </si>
  <si>
    <t>Custom Seal:</t>
  </si>
  <si>
    <t>CALIBRE:</t>
  </si>
  <si>
    <t>PACKING LIST CONT N°8</t>
  </si>
  <si>
    <t>PRODUCTION DATE</t>
  </si>
  <si>
    <t>DETAIL PRODUCT</t>
  </si>
  <si>
    <t>MARC</t>
  </si>
  <si>
    <t>LOT</t>
  </si>
  <si>
    <t>PACKAGE</t>
  </si>
  <si>
    <t>CARTONS</t>
  </si>
  <si>
    <t>KG.GROSS</t>
  </si>
  <si>
    <t>KG.NET</t>
  </si>
  <si>
    <t>14x680 grs</t>
  </si>
  <si>
    <t>TOTAL DE PRODUCTO:</t>
  </si>
  <si>
    <t>MSC JEONGMIN ó SUSTITUTO</t>
  </si>
  <si>
    <t>21047EC01002739Y</t>
  </si>
  <si>
    <t>TTNU 818229-7</t>
  </si>
  <si>
    <t>MS-A-ABU 37961</t>
  </si>
  <si>
    <t>06/08/2021</t>
  </si>
  <si>
    <t>09/08/2021</t>
  </si>
  <si>
    <t>OLIVIA (CONT N° 12)</t>
  </si>
  <si>
    <t>10 30</t>
  </si>
  <si>
    <t>PEELED AND DEVAINED 10-30 PZS/LB  IQF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</si>
</sst>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_);_(* \(#,##0\);_(* &quot;-&quot;??_);_(@_)"/>
    <numFmt numFmtId="165" formatCode="0.00_ "/>
    <numFmt numFmtId="166" formatCode="_(* #,##0.00_);_(* \(#,##0.00\);_(* &quot;-&quot;??_);_(@_)"/>
    <numFmt numFmtId="167" formatCode="0.000"/>
    <numFmt numFmtId="168" formatCode="yyyy\-mm\-dd;@"/>
    <numFmt numFmtId="169" formatCode="0.0"/>
    <numFmt numFmtId="170" formatCode="0.0%"/>
    <numFmt numFmtId="171" formatCode="_ * #,##0.00_ ;_ * \-#,##0.00_ ;_ * &quot;-&quot;??_ ;_ @_ "/>
    <numFmt numFmtId="172" formatCode="0.00000"/>
    <numFmt numFmtId="173" formatCode="dd\-mm\-yy"/>
    <numFmt numFmtId="174" formatCode="0.000000"/>
  </numFmts>
  <fonts count="3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Helv"/>
      <charset val="134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indexed="8"/>
      <name val="Calibri"/>
      <family val="2"/>
    </font>
    <font>
      <b/>
      <u/>
      <sz val="16"/>
      <color theme="4" tint="-0.499984740745262"/>
      <name val="Calibri"/>
      <family val="2"/>
    </font>
    <font>
      <sz val="14"/>
      <color indexed="8"/>
      <name val="Calibri"/>
      <family val="2"/>
    </font>
    <font>
      <b/>
      <sz val="14"/>
      <color theme="4" tint="-0.499984740745262"/>
      <name val="Calibri"/>
      <family val="2"/>
    </font>
    <font>
      <sz val="10"/>
      <color indexed="8"/>
      <name val="Arial"/>
      <family val="2"/>
    </font>
    <font>
      <sz val="14"/>
      <color theme="4" tint="-0.499984740745262"/>
      <name val="Calibri"/>
      <family val="2"/>
    </font>
    <font>
      <sz val="14"/>
      <color theme="4" tint="-0.499984740745262"/>
      <name val="Calibri"/>
      <family val="2"/>
      <scheme val="minor"/>
    </font>
    <font>
      <b/>
      <sz val="12"/>
      <color indexed="8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theme="4" tint="-0.499984740745262"/>
      </left>
      <right/>
      <top style="medium">
        <color theme="4" tint="-0.499984740745262"/>
      </top>
      <bottom style="thin">
        <color theme="4" tint="-0.499984740745262"/>
      </bottom>
      <diagonal/>
    </border>
    <border>
      <left/>
      <right/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 style="medium">
        <color theme="4" tint="-0.499984740745262"/>
      </bottom>
      <diagonal/>
    </border>
    <border>
      <left/>
      <right/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auto="1"/>
      </left>
      <right/>
      <top/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dashed">
        <color auto="1"/>
      </bottom>
      <diagonal/>
    </border>
    <border>
      <left style="medium">
        <color theme="4" tint="-0.499984740745262"/>
      </left>
      <right style="medium">
        <color theme="4" tint="-0.499984740745262"/>
      </right>
      <top style="dashed">
        <color auto="1"/>
      </top>
      <bottom style="dashed">
        <color auto="1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3" tint="-0.499984740745262"/>
      </left>
      <right/>
      <top style="medium">
        <color theme="4" tint="-0.499984740745262"/>
      </top>
      <bottom style="dashed">
        <color theme="3" tint="-0.499984740745262"/>
      </bottom>
      <diagonal/>
    </border>
    <border>
      <left/>
      <right/>
      <top style="medium">
        <color theme="4" tint="-0.499984740745262"/>
      </top>
      <bottom style="dashed">
        <color theme="3" tint="-0.499984740745262"/>
      </bottom>
      <diagonal/>
    </border>
    <border>
      <left style="medium">
        <color theme="3" tint="-0.499984740745262"/>
      </left>
      <right/>
      <top style="dashed">
        <color theme="3" tint="-0.499984740745262"/>
      </top>
      <bottom style="dashed">
        <color theme="3" tint="-0.499984740745262"/>
      </bottom>
      <diagonal/>
    </border>
    <border>
      <left/>
      <right/>
      <top style="dashed">
        <color theme="3" tint="-0.499984740745262"/>
      </top>
      <bottom style="dashed">
        <color theme="3" tint="-0.499984740745262"/>
      </bottom>
      <diagonal/>
    </border>
    <border>
      <left style="medium">
        <color theme="3" tint="-0.499984740745262"/>
      </left>
      <right/>
      <top style="dashed">
        <color theme="3" tint="-0.499984740745262"/>
      </top>
      <bottom style="medium">
        <color theme="3" tint="-0.499984740745262"/>
      </bottom>
      <diagonal/>
    </border>
    <border>
      <left/>
      <right/>
      <top style="dashed">
        <color theme="3" tint="-0.499984740745262"/>
      </top>
      <bottom style="medium">
        <color theme="3" tint="-0.499984740745262"/>
      </bottom>
      <diagonal/>
    </border>
    <border>
      <left/>
      <right/>
      <top/>
      <bottom style="thin">
        <color auto="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medium">
        <color auto="1"/>
      </right>
      <top/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dashed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dashed">
        <color theme="4" tint="-0.499984740745262"/>
      </top>
      <bottom style="dashed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dashed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9" fillId="0" borderId="0"/>
    <xf numFmtId="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1" fillId="0" borderId="0"/>
    <xf numFmtId="0" fontId="26" fillId="0" borderId="0"/>
  </cellStyleXfs>
  <cellXfs count="18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5" fillId="3" borderId="9" xfId="1" applyFont="1" applyFill="1" applyBorder="1" applyAlignment="1">
      <alignment vertical="center"/>
    </xf>
    <xf numFmtId="0" fontId="5" fillId="3" borderId="9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6" fillId="0" borderId="15" xfId="1" applyFont="1" applyBorder="1" applyAlignment="1">
      <alignment horizontal="right" vertical="center"/>
    </xf>
    <xf numFmtId="0" fontId="6" fillId="0" borderId="16" xfId="1" applyFont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left" vertical="center"/>
    </xf>
    <xf numFmtId="169" fontId="5" fillId="3" borderId="9" xfId="0" applyNumberFormat="1" applyFont="1" applyFill="1" applyBorder="1" applyAlignment="1">
      <alignment horizontal="center" vertical="center" wrapText="1"/>
    </xf>
    <xf numFmtId="1" fontId="3" fillId="0" borderId="10" xfId="0" applyNumberFormat="1" applyFont="1" applyBorder="1" applyAlignment="1" applyProtection="1">
      <alignment horizontal="center" vertical="center"/>
      <protection locked="0"/>
    </xf>
    <xf numFmtId="167" fontId="3" fillId="0" borderId="10" xfId="0" applyNumberFormat="1" applyFont="1" applyBorder="1" applyAlignment="1" applyProtection="1">
      <alignment horizontal="center" vertical="center"/>
      <protection locked="0"/>
    </xf>
    <xf numFmtId="169" fontId="3" fillId="0" borderId="10" xfId="0" applyNumberFormat="1" applyFont="1" applyBorder="1" applyAlignment="1" applyProtection="1">
      <alignment horizontal="center" vertical="center"/>
      <protection locked="0"/>
    </xf>
    <xf numFmtId="167" fontId="3" fillId="0" borderId="11" xfId="0" applyNumberFormat="1" applyFont="1" applyBorder="1" applyAlignment="1" applyProtection="1">
      <alignment horizontal="center" vertical="center"/>
      <protection locked="0"/>
    </xf>
    <xf numFmtId="1" fontId="3" fillId="0" borderId="11" xfId="0" applyNumberFormat="1" applyFont="1" applyBorder="1" applyAlignment="1" applyProtection="1">
      <alignment horizontal="center" vertical="center"/>
      <protection locked="0"/>
    </xf>
    <xf numFmtId="169" fontId="3" fillId="0" borderId="11" xfId="0" applyNumberFormat="1" applyFont="1" applyBorder="1" applyAlignment="1" applyProtection="1">
      <alignment horizontal="center" vertical="center"/>
      <protection locked="0"/>
    </xf>
    <xf numFmtId="166" fontId="7" fillId="6" borderId="12" xfId="3" applyNumberFormat="1" applyFont="1" applyFill="1" applyBorder="1" applyAlignment="1">
      <alignment horizontal="right" vertical="center"/>
    </xf>
    <xf numFmtId="165" fontId="7" fillId="6" borderId="12" xfId="3" applyNumberFormat="1" applyFont="1" applyFill="1" applyBorder="1" applyAlignment="1">
      <alignment horizontal="right" vertical="center"/>
    </xf>
    <xf numFmtId="166" fontId="13" fillId="0" borderId="16" xfId="3" applyNumberFormat="1" applyFont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164" fontId="7" fillId="6" borderId="12" xfId="3" applyNumberFormat="1" applyFont="1" applyFill="1" applyBorder="1" applyAlignment="1">
      <alignment horizontal="right" vertical="center"/>
    </xf>
    <xf numFmtId="169" fontId="5" fillId="4" borderId="9" xfId="0" applyNumberFormat="1" applyFont="1" applyFill="1" applyBorder="1" applyAlignment="1">
      <alignment horizontal="center" vertical="center" wrapText="1"/>
    </xf>
    <xf numFmtId="1" fontId="7" fillId="6" borderId="12" xfId="0" applyNumberFormat="1" applyFont="1" applyFill="1" applyBorder="1" applyAlignment="1">
      <alignment horizontal="right" vertical="center"/>
    </xf>
    <xf numFmtId="166" fontId="13" fillId="0" borderId="14" xfId="3" applyNumberFormat="1" applyFont="1" applyBorder="1" applyAlignment="1">
      <alignment horizontal="right" vertical="center"/>
    </xf>
    <xf numFmtId="2" fontId="13" fillId="0" borderId="14" xfId="0" applyNumberFormat="1" applyFont="1" applyBorder="1" applyAlignment="1">
      <alignment horizontal="right" vertical="center"/>
    </xf>
    <xf numFmtId="2" fontId="13" fillId="0" borderId="16" xfId="0" applyNumberFormat="1" applyFont="1" applyBorder="1" applyAlignment="1">
      <alignment horizontal="right" vertical="center"/>
    </xf>
    <xf numFmtId="0" fontId="16" fillId="0" borderId="0" xfId="0" applyFont="1"/>
    <xf numFmtId="0" fontId="11" fillId="0" borderId="0" xfId="1" applyFont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9" fontId="17" fillId="0" borderId="0" xfId="1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2" borderId="8" xfId="1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 applyProtection="1">
      <alignment horizontal="center" vertical="center" wrapText="1"/>
    </xf>
    <xf numFmtId="9" fontId="5" fillId="4" borderId="9" xfId="0" applyNumberFormat="1" applyFont="1" applyFill="1" applyBorder="1" applyAlignment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64" fontId="13" fillId="0" borderId="14" xfId="3" applyNumberFormat="1" applyFont="1" applyBorder="1" applyAlignment="1">
      <alignment horizontal="right" vertical="center"/>
    </xf>
    <xf numFmtId="164" fontId="13" fillId="0" borderId="16" xfId="3" applyNumberFormat="1" applyFont="1" applyBorder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1" fontId="3" fillId="0" borderId="0" xfId="0" applyNumberFormat="1" applyFont="1" applyAlignment="1" applyProtection="1">
      <alignment horizontal="center" vertical="center"/>
      <protection locked="0"/>
    </xf>
    <xf numFmtId="170" fontId="5" fillId="4" borderId="9" xfId="0" applyNumberFormat="1" applyFont="1" applyFill="1" applyBorder="1" applyAlignment="1">
      <alignment horizontal="center" vertical="center" wrapText="1"/>
    </xf>
    <xf numFmtId="1" fontId="17" fillId="0" borderId="10" xfId="1" applyNumberFormat="1" applyFont="1" applyBorder="1" applyAlignment="1" applyProtection="1">
      <alignment horizontal="center" vertical="center"/>
      <protection locked="0"/>
    </xf>
    <xf numFmtId="10" fontId="3" fillId="11" borderId="11" xfId="0" applyNumberFormat="1" applyFont="1" applyFill="1" applyBorder="1" applyAlignment="1" applyProtection="1">
      <alignment horizontal="center" vertical="center"/>
      <protection locked="0"/>
    </xf>
    <xf numFmtId="1" fontId="3" fillId="10" borderId="11" xfId="0" applyNumberFormat="1" applyFont="1" applyFill="1" applyBorder="1" applyAlignment="1" applyProtection="1">
      <alignment horizontal="center" vertical="center"/>
      <protection locked="0"/>
    </xf>
    <xf numFmtId="1" fontId="17" fillId="0" borderId="11" xfId="1" applyNumberFormat="1" applyFont="1" applyBorder="1" applyAlignment="1" applyProtection="1">
      <alignment horizontal="center" vertical="center"/>
      <protection locked="0"/>
    </xf>
    <xf numFmtId="170" fontId="7" fillId="6" borderId="12" xfId="0" applyNumberFormat="1" applyFont="1" applyFill="1" applyBorder="1" applyAlignment="1">
      <alignment horizontal="right" vertical="center"/>
    </xf>
    <xf numFmtId="0" fontId="7" fillId="7" borderId="8" xfId="0" applyFont="1" applyFill="1" applyBorder="1" applyAlignment="1">
      <alignment horizontal="center" vertical="center" wrapText="1"/>
    </xf>
    <xf numFmtId="9" fontId="5" fillId="10" borderId="9" xfId="0" applyNumberFormat="1" applyFont="1" applyFill="1" applyBorder="1" applyAlignment="1">
      <alignment vertical="center"/>
    </xf>
    <xf numFmtId="169" fontId="7" fillId="0" borderId="9" xfId="0" applyNumberFormat="1" applyFont="1" applyBorder="1" applyAlignment="1">
      <alignment horizontal="center" vertical="center" wrapText="1"/>
    </xf>
    <xf numFmtId="1" fontId="3" fillId="12" borderId="10" xfId="0" applyNumberFormat="1" applyFont="1" applyFill="1" applyBorder="1" applyAlignment="1" applyProtection="1">
      <alignment horizontal="center" vertical="center"/>
      <protection locked="0"/>
    </xf>
    <xf numFmtId="2" fontId="3" fillId="12" borderId="10" xfId="0" applyNumberFormat="1" applyFont="1" applyFill="1" applyBorder="1" applyAlignment="1" applyProtection="1">
      <alignment horizontal="center" vertical="center"/>
      <protection locked="0"/>
    </xf>
    <xf numFmtId="164" fontId="13" fillId="0" borderId="25" xfId="3" applyNumberFormat="1" applyFont="1" applyBorder="1" applyAlignment="1">
      <alignment horizontal="right" vertical="center"/>
    </xf>
    <xf numFmtId="166" fontId="13" fillId="0" borderId="25" xfId="3" applyNumberFormat="1" applyFont="1" applyBorder="1" applyAlignment="1">
      <alignment horizontal="right" vertical="center"/>
    </xf>
    <xf numFmtId="164" fontId="13" fillId="0" borderId="26" xfId="3" applyNumberFormat="1" applyFont="1" applyBorder="1" applyAlignment="1">
      <alignment horizontal="right" vertical="center"/>
    </xf>
    <xf numFmtId="166" fontId="13" fillId="0" borderId="26" xfId="3" applyNumberFormat="1" applyFont="1" applyBorder="1" applyAlignment="1">
      <alignment horizontal="right" vertical="center"/>
    </xf>
    <xf numFmtId="0" fontId="0" fillId="0" borderId="27" xfId="0" applyFont="1" applyBorder="1" applyAlignment="1">
      <alignment horizontal="center" vertical="center"/>
    </xf>
    <xf numFmtId="0" fontId="7" fillId="7" borderId="8" xfId="1" applyFont="1" applyFill="1" applyBorder="1" applyAlignment="1">
      <alignment horizontal="center" vertical="center" wrapText="1"/>
    </xf>
    <xf numFmtId="9" fontId="7" fillId="0" borderId="9" xfId="0" applyNumberFormat="1" applyFont="1" applyBorder="1" applyAlignment="1">
      <alignment horizontal="center" vertical="center" wrapText="1"/>
    </xf>
    <xf numFmtId="170" fontId="7" fillId="0" borderId="9" xfId="0" applyNumberFormat="1" applyFont="1" applyBorder="1" applyAlignment="1">
      <alignment horizontal="center" vertical="center" wrapText="1"/>
    </xf>
    <xf numFmtId="9" fontId="17" fillId="4" borderId="10" xfId="2" applyFont="1" applyFill="1" applyBorder="1" applyAlignment="1" applyProtection="1">
      <alignment horizontal="center" vertical="center"/>
      <protection locked="0"/>
    </xf>
    <xf numFmtId="9" fontId="18" fillId="4" borderId="10" xfId="2" applyFont="1" applyFill="1" applyBorder="1" applyAlignment="1" applyProtection="1">
      <alignment horizontal="center" vertical="center"/>
      <protection locked="0"/>
    </xf>
    <xf numFmtId="170" fontId="13" fillId="0" borderId="25" xfId="0" applyNumberFormat="1" applyFont="1" applyBorder="1" applyAlignment="1">
      <alignment horizontal="right" vertical="center"/>
    </xf>
    <xf numFmtId="170" fontId="13" fillId="0" borderId="26" xfId="0" applyNumberFormat="1" applyFont="1" applyBorder="1" applyAlignment="1">
      <alignment horizontal="right" vertical="center"/>
    </xf>
    <xf numFmtId="0" fontId="6" fillId="5" borderId="10" xfId="1" quotePrefix="1" applyFont="1" applyFill="1" applyBorder="1" applyAlignment="1">
      <alignment horizontal="center" vertical="center"/>
    </xf>
    <xf numFmtId="14" fontId="3" fillId="0" borderId="10" xfId="0" quotePrefix="1" applyNumberFormat="1" applyFont="1" applyBorder="1" applyAlignment="1" applyProtection="1">
      <alignment horizontal="center" vertical="center"/>
      <protection locked="0"/>
    </xf>
    <xf numFmtId="0" fontId="6" fillId="5" borderId="11" xfId="1" quotePrefix="1" applyFont="1" applyFill="1" applyBorder="1" applyAlignment="1">
      <alignment horizontal="center" vertical="center"/>
    </xf>
    <xf numFmtId="14" fontId="3" fillId="0" borderId="11" xfId="0" quotePrefix="1" applyNumberFormat="1" applyFont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horizontal="center" vertical="center" wrapText="1"/>
    </xf>
    <xf numFmtId="169" fontId="5" fillId="3" borderId="9" xfId="0" applyNumberFormat="1" applyFont="1" applyFill="1" applyBorder="1" applyAlignment="1">
      <alignment horizontal="center" vertical="center" wrapText="1"/>
    </xf>
    <xf numFmtId="1" fontId="3" fillId="0" borderId="10" xfId="0" applyNumberFormat="1" applyFont="1" applyBorder="1" applyAlignment="1" applyProtection="1">
      <alignment horizontal="center" vertical="center"/>
    </xf>
    <xf numFmtId="1" fontId="21" fillId="0" borderId="11" xfId="0" applyNumberFormat="1" applyFont="1" applyBorder="1" applyAlignment="1" applyProtection="1">
      <alignment horizontal="center" vertical="center"/>
      <protection locked="0"/>
    </xf>
    <xf numFmtId="1" fontId="21" fillId="0" borderId="11" xfId="1" applyNumberFormat="1" applyFont="1" applyBorder="1" applyAlignment="1" applyProtection="1">
      <alignment horizontal="center" vertical="center"/>
      <protection locked="0"/>
    </xf>
    <xf numFmtId="1" fontId="3" fillId="13" borderId="10" xfId="0" applyNumberFormat="1" applyFont="1" applyFill="1" applyBorder="1" applyAlignment="1" applyProtection="1">
      <alignment horizontal="center" vertical="center"/>
      <protection locked="0"/>
    </xf>
    <xf numFmtId="1" fontId="17" fillId="13" borderId="10" xfId="1" applyNumberFormat="1" applyFont="1" applyFill="1" applyBorder="1" applyAlignment="1" applyProtection="1">
      <alignment horizontal="center" vertical="center"/>
      <protection locked="0"/>
    </xf>
    <xf numFmtId="1" fontId="3" fillId="13" borderId="11" xfId="0" applyNumberFormat="1" applyFont="1" applyFill="1" applyBorder="1" applyAlignment="1" applyProtection="1">
      <alignment horizontal="center" vertical="center"/>
      <protection locked="0"/>
    </xf>
    <xf numFmtId="1" fontId="17" fillId="13" borderId="11" xfId="1" applyNumberFormat="1" applyFont="1" applyFill="1" applyBorder="1" applyAlignment="1" applyProtection="1">
      <alignment horizontal="center" vertical="center"/>
      <protection locked="0"/>
    </xf>
    <xf numFmtId="10" fontId="3" fillId="11" borderId="11" xfId="0" applyNumberFormat="1" applyFont="1" applyFill="1" applyBorder="1" applyAlignment="1" applyProtection="1">
      <alignment horizontal="center" vertical="center"/>
    </xf>
    <xf numFmtId="1" fontId="3" fillId="10" borderId="10" xfId="0" applyNumberFormat="1" applyFont="1" applyFill="1" applyBorder="1" applyAlignment="1" applyProtection="1">
      <alignment horizontal="center" vertical="center"/>
    </xf>
    <xf numFmtId="1" fontId="3" fillId="12" borderId="10" xfId="0" applyNumberFormat="1" applyFont="1" applyFill="1" applyBorder="1" applyAlignment="1" applyProtection="1">
      <alignment horizontal="center" vertical="center"/>
    </xf>
    <xf numFmtId="2" fontId="3" fillId="12" borderId="10" xfId="0" applyNumberFormat="1" applyFont="1" applyFill="1" applyBorder="1" applyAlignment="1" applyProtection="1">
      <alignment horizontal="center" vertical="center"/>
    </xf>
    <xf numFmtId="9" fontId="17" fillId="4" borderId="10" xfId="2" applyFont="1" applyFill="1" applyBorder="1" applyAlignment="1" applyProtection="1">
      <alignment horizontal="center" vertical="center"/>
    </xf>
    <xf numFmtId="1" fontId="3" fillId="10" borderId="11" xfId="0" applyNumberFormat="1" applyFont="1" applyFill="1" applyBorder="1" applyAlignment="1" applyProtection="1">
      <alignment horizontal="center" vertical="center"/>
    </xf>
    <xf numFmtId="9" fontId="18" fillId="4" borderId="10" xfId="2" applyFont="1" applyFill="1" applyBorder="1" applyAlignment="1" applyProtection="1">
      <alignment horizontal="center" vertical="center"/>
    </xf>
    <xf numFmtId="1" fontId="21" fillId="13" borderId="11" xfId="0" applyNumberFormat="1" applyFont="1" applyFill="1" applyBorder="1" applyAlignment="1" applyProtection="1">
      <alignment horizontal="center" vertical="center"/>
      <protection locked="0"/>
    </xf>
    <xf numFmtId="0" fontId="22" fillId="0" borderId="0" xfId="4" applyFont="1"/>
    <xf numFmtId="0" fontId="24" fillId="0" borderId="0" xfId="4" applyFont="1"/>
    <xf numFmtId="0" fontId="25" fillId="2" borderId="31" xfId="4" applyFont="1" applyFill="1" applyBorder="1" applyAlignment="1">
      <alignment horizontal="center"/>
    </xf>
    <xf numFmtId="0" fontId="25" fillId="2" borderId="34" xfId="4" applyFont="1" applyFill="1" applyBorder="1" applyAlignment="1" applyProtection="1">
      <alignment horizontal="center"/>
      <protection locked="0"/>
    </xf>
    <xf numFmtId="0" fontId="22" fillId="0" borderId="0" xfId="4" applyFont="1" applyAlignment="1">
      <alignment vertical="center"/>
    </xf>
    <xf numFmtId="172" fontId="22" fillId="0" borderId="0" xfId="4" applyNumberFormat="1" applyFont="1"/>
    <xf numFmtId="0" fontId="25" fillId="2" borderId="34" xfId="4" applyFont="1" applyFill="1" applyBorder="1" applyAlignment="1" applyProtection="1">
      <alignment horizontal="center" vertical="center"/>
      <protection locked="0"/>
    </xf>
    <xf numFmtId="0" fontId="22" fillId="0" borderId="0" xfId="4" applyFont="1" applyAlignment="1">
      <alignment horizontal="center"/>
    </xf>
    <xf numFmtId="0" fontId="25" fillId="2" borderId="34" xfId="4" applyFont="1" applyFill="1" applyBorder="1" applyAlignment="1" applyProtection="1">
      <alignment horizontal="center" vertical="center" wrapText="1"/>
      <protection locked="0"/>
    </xf>
    <xf numFmtId="0" fontId="25" fillId="2" borderId="34" xfId="4" applyFont="1" applyFill="1" applyBorder="1" applyAlignment="1" applyProtection="1">
      <alignment horizontal="center" vertical="center"/>
    </xf>
    <xf numFmtId="0" fontId="29" fillId="0" borderId="0" xfId="4" applyFont="1" applyAlignment="1">
      <alignment vertical="center"/>
    </xf>
    <xf numFmtId="0" fontId="25" fillId="2" borderId="34" xfId="4" applyFont="1" applyFill="1" applyBorder="1" applyAlignment="1">
      <alignment horizontal="center" vertical="center"/>
    </xf>
    <xf numFmtId="0" fontId="25" fillId="2" borderId="34" xfId="4" applyFont="1" applyFill="1" applyBorder="1" applyAlignment="1" applyProtection="1">
      <alignment horizontal="center" vertical="center"/>
      <protection locked="0"/>
    </xf>
    <xf numFmtId="0" fontId="25" fillId="2" borderId="35" xfId="4" applyFont="1" applyFill="1" applyBorder="1" applyAlignment="1">
      <alignment horizontal="center" vertical="center"/>
    </xf>
    <xf numFmtId="0" fontId="25" fillId="2" borderId="36" xfId="4" applyFont="1" applyFill="1" applyBorder="1" applyAlignment="1">
      <alignment horizontal="center" vertical="center"/>
    </xf>
    <xf numFmtId="0" fontId="25" fillId="2" borderId="31" xfId="4" applyFont="1" applyFill="1" applyBorder="1" applyAlignment="1" applyProtection="1">
      <alignment horizontal="center" vertical="center"/>
      <protection locked="0"/>
    </xf>
    <xf numFmtId="0" fontId="25" fillId="2" borderId="32" xfId="4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168" fontId="4" fillId="0" borderId="4" xfId="1" applyNumberFormat="1" applyFont="1" applyBorder="1" applyAlignment="1" applyProtection="1">
      <alignment horizontal="center" vertical="center"/>
      <protection locked="0"/>
    </xf>
    <xf numFmtId="168" fontId="4" fillId="0" borderId="22" xfId="1" applyNumberFormat="1" applyFont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14" fontId="4" fillId="0" borderId="4" xfId="1" applyNumberFormat="1" applyFont="1" applyBorder="1" applyAlignment="1" applyProtection="1">
      <alignment horizontal="center" vertical="center"/>
      <protection locked="0"/>
    </xf>
    <xf numFmtId="14" fontId="4" fillId="0" borderId="22" xfId="1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14" fontId="4" fillId="0" borderId="6" xfId="1" applyNumberFormat="1" applyFont="1" applyBorder="1" applyAlignment="1" applyProtection="1">
      <alignment horizontal="center" vertical="center"/>
      <protection locked="0"/>
    </xf>
    <xf numFmtId="14" fontId="4" fillId="0" borderId="23" xfId="1" applyNumberFormat="1" applyFont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>
      <alignment horizontal="center" vertical="center" wrapText="1"/>
    </xf>
    <xf numFmtId="49" fontId="4" fillId="9" borderId="6" xfId="1" applyNumberFormat="1" applyFont="1" applyFill="1" applyBorder="1" applyAlignment="1" applyProtection="1">
      <alignment horizontal="center" vertical="center"/>
      <protection locked="0"/>
    </xf>
    <xf numFmtId="49" fontId="4" fillId="9" borderId="23" xfId="1" applyNumberFormat="1" applyFont="1" applyFill="1" applyBorder="1" applyAlignment="1" applyProtection="1">
      <alignment horizontal="center" vertical="center"/>
      <protection locked="0"/>
    </xf>
    <xf numFmtId="14" fontId="4" fillId="9" borderId="4" xfId="1" applyNumberFormat="1" applyFont="1" applyFill="1" applyBorder="1" applyAlignment="1" applyProtection="1">
      <alignment horizontal="center" vertical="center"/>
      <protection locked="0"/>
    </xf>
    <xf numFmtId="14" fontId="4" fillId="9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 vertical="center" wrapText="1"/>
    </xf>
    <xf numFmtId="0" fontId="4" fillId="10" borderId="7" xfId="1" applyFont="1" applyFill="1" applyBorder="1" applyAlignment="1">
      <alignment horizontal="center" vertical="center" wrapText="1"/>
    </xf>
    <xf numFmtId="0" fontId="4" fillId="10" borderId="0" xfId="1" applyFont="1" applyFill="1" applyAlignment="1">
      <alignment horizontal="center" vertical="center" wrapText="1"/>
    </xf>
    <xf numFmtId="0" fontId="4" fillId="10" borderId="2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169" fontId="5" fillId="3" borderId="9" xfId="0" applyNumberFormat="1" applyFont="1" applyFill="1" applyBorder="1" applyAlignment="1">
      <alignment horizontal="center" vertical="center" wrapText="1"/>
    </xf>
    <xf numFmtId="9" fontId="5" fillId="10" borderId="9" xfId="0" applyNumberFormat="1" applyFont="1" applyFill="1" applyBorder="1" applyAlignment="1">
      <alignment horizontal="center" vertical="center" wrapText="1"/>
    </xf>
    <xf numFmtId="0" fontId="7" fillId="6" borderId="12" xfId="1" applyFont="1" applyFill="1" applyBorder="1" applyAlignment="1">
      <alignment horizontal="center" vertical="center"/>
    </xf>
    <xf numFmtId="164" fontId="13" fillId="6" borderId="12" xfId="3" applyNumberFormat="1" applyFont="1" applyFill="1" applyBorder="1" applyAlignment="1">
      <alignment horizontal="center" vertical="center"/>
    </xf>
    <xf numFmtId="164" fontId="7" fillId="6" borderId="28" xfId="3" applyNumberFormat="1" applyFont="1" applyFill="1" applyBorder="1" applyAlignment="1">
      <alignment horizontal="center" vertical="center"/>
    </xf>
    <xf numFmtId="164" fontId="7" fillId="6" borderId="29" xfId="3" applyNumberFormat="1" applyFont="1" applyFill="1" applyBorder="1" applyAlignment="1">
      <alignment horizontal="center" vertical="center"/>
    </xf>
    <xf numFmtId="164" fontId="7" fillId="6" borderId="30" xfId="3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14" fontId="4" fillId="0" borderId="19" xfId="1" applyNumberFormat="1" applyFont="1" applyBorder="1" applyAlignment="1" applyProtection="1">
      <alignment horizontal="center" vertical="center"/>
      <protection locked="0"/>
    </xf>
    <xf numFmtId="0" fontId="11" fillId="7" borderId="20" xfId="1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4" fillId="0" borderId="4" xfId="1" applyNumberFormat="1" applyFont="1" applyBorder="1" applyAlignment="1" applyProtection="1">
      <alignment horizontal="center" vertical="center"/>
      <protection locked="0"/>
    </xf>
    <xf numFmtId="0" fontId="4" fillId="0" borderId="22" xfId="1" applyNumberFormat="1" applyFont="1" applyBorder="1" applyAlignment="1" applyProtection="1">
      <alignment horizontal="center" vertical="center"/>
      <protection locked="0"/>
    </xf>
    <xf numFmtId="0" fontId="23" fillId="14" borderId="31" xfId="4" applyFont="1" applyFill="1" applyBorder="1" applyAlignment="1" applyProtection="1">
      <alignment horizontal="center" vertical="center"/>
      <protection locked="0"/>
    </xf>
    <xf numFmtId="0" fontId="23" fillId="14" borderId="32" xfId="4" applyFont="1" applyFill="1" applyBorder="1" applyAlignment="1" applyProtection="1">
      <alignment horizontal="center" vertical="center"/>
      <protection locked="0"/>
    </xf>
    <xf numFmtId="0" fontId="23" fillId="14" borderId="33" xfId="4" applyFont="1" applyFill="1" applyBorder="1" applyAlignment="1" applyProtection="1">
      <alignment horizontal="center" vertical="center"/>
      <protection locked="0"/>
    </xf>
    <xf numFmtId="173" fontId="25" fillId="14" borderId="31" xfId="0" applyNumberFormat="1" applyFont="1" applyFill="1" applyBorder="1" applyAlignment="1">
      <alignment horizontal="center" vertical="center"/>
    </xf>
    <xf numFmtId="0" fontId="25" fillId="14" borderId="34" xfId="0" applyFont="1" applyFill="1" applyBorder="1" applyAlignment="1" applyProtection="1">
      <alignment horizontal="center" vertical="center"/>
      <protection locked="0"/>
    </xf>
    <xf numFmtId="0" fontId="25" fillId="14" borderId="34" xfId="0" applyFont="1" applyFill="1" applyBorder="1" applyAlignment="1" applyProtection="1">
      <alignment horizontal="center" vertical="center" wrapText="1"/>
      <protection locked="0"/>
    </xf>
    <xf numFmtId="174" fontId="25" fillId="14" borderId="34" xfId="0" applyNumberFormat="1" applyFont="1" applyFill="1" applyBorder="1" applyAlignment="1" applyProtection="1">
      <alignment horizontal="center" vertical="center"/>
      <protection locked="0"/>
    </xf>
    <xf numFmtId="0" fontId="25" fillId="14" borderId="31" xfId="0" applyFont="1" applyFill="1" applyBorder="1" applyAlignment="1">
      <alignment horizontal="center" vertical="center"/>
    </xf>
    <xf numFmtId="0" fontId="25" fillId="14" borderId="34" xfId="4" applyFont="1" applyFill="1" applyBorder="1" applyAlignment="1">
      <alignment horizontal="center" vertical="center"/>
    </xf>
    <xf numFmtId="0" fontId="25" fillId="14" borderId="31" xfId="4" applyFont="1" applyFill="1" applyBorder="1" applyAlignment="1" applyProtection="1">
      <alignment horizontal="center"/>
      <protection locked="0"/>
    </xf>
    <xf numFmtId="0" fontId="25" fillId="14" borderId="32" xfId="4" applyFont="1" applyFill="1" applyBorder="1" applyAlignment="1" applyProtection="1">
      <alignment horizontal="center"/>
      <protection locked="0"/>
    </xf>
    <xf numFmtId="0" fontId="25" fillId="14" borderId="33" xfId="4" applyFont="1" applyFill="1" applyBorder="1" applyAlignment="1" applyProtection="1">
      <alignment horizontal="center"/>
      <protection locked="0"/>
    </xf>
    <xf numFmtId="0" fontId="25" fillId="14" borderId="32" xfId="4" applyFont="1" applyFill="1" applyBorder="1" applyAlignment="1" applyProtection="1">
      <alignment horizontal="center" vertical="center"/>
      <protection locked="0"/>
    </xf>
    <xf numFmtId="0" fontId="25" fillId="14" borderId="33" xfId="4" applyFont="1" applyFill="1" applyBorder="1" applyAlignment="1" applyProtection="1">
      <alignment horizontal="center" vertical="center"/>
      <protection locked="0"/>
    </xf>
    <xf numFmtId="14" fontId="28" fillId="14" borderId="34" xfId="5" applyNumberFormat="1" applyFont="1" applyFill="1" applyBorder="1" applyAlignment="1">
      <alignment horizontal="center" wrapText="1"/>
    </xf>
    <xf numFmtId="0" fontId="27" fillId="14" borderId="34" xfId="4" applyFont="1" applyFill="1" applyBorder="1" applyAlignment="1" applyProtection="1">
      <alignment horizontal="center" vertical="center"/>
      <protection locked="0"/>
    </xf>
    <xf numFmtId="0" fontId="28" fillId="14" borderId="34" xfId="4" applyFont="1" applyFill="1" applyBorder="1" applyAlignment="1" applyProtection="1">
      <alignment horizontal="center" vertical="center"/>
      <protection locked="0"/>
    </xf>
    <xf numFmtId="0" fontId="28" fillId="14" borderId="31" xfId="0" applyFont="1" applyFill="1" applyBorder="1" applyAlignment="1">
      <alignment horizontal="center"/>
    </xf>
    <xf numFmtId="2" fontId="28" fillId="14" borderId="34" xfId="5" applyNumberFormat="1" applyFont="1" applyFill="1" applyBorder="1" applyAlignment="1">
      <alignment horizontal="right" wrapText="1"/>
    </xf>
  </cellXfs>
  <cellStyles count="6">
    <cellStyle name="Millares" xfId="3" builtinId="3"/>
    <cellStyle name="Normal" xfId="0" builtinId="0"/>
    <cellStyle name="Normal 2" xfId="4" xr:uid="{039260E9-3DD7-4AFC-805F-0BD173E51470}"/>
    <cellStyle name="Normal_PAKING LIST" xfId="5" xr:uid="{D06F51A9-438E-46FE-B230-ABE472203082}"/>
    <cellStyle name="Normal_Sheet1" xfId="1" xr:uid="{00000000-0005-0000-0000-000001000000}"/>
    <cellStyle name="Porcentaje" xfId="2" builtinId="5"/>
  </cellStyles>
  <dxfs count="0"/>
  <tableStyles count="0" defaultTableStyle="TableStyleMedium2" defaultPivotStyle="PivotStyleMedium9"/>
  <colors>
    <mruColors>
      <color rgb="FFFF45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240505</xdr:colOff>
      <xdr:row>0</xdr:row>
      <xdr:rowOff>23813</xdr:rowOff>
    </xdr:from>
    <xdr:to>
      <xdr:col>7</xdr:col>
      <xdr:colOff>1035843</xdr:colOff>
      <xdr:row>0</xdr:row>
      <xdr:rowOff>516344</xdr:rowOff>
    </xdr:to>
    <xdr:pic>
      <xdr:nvPicPr>
        <xdr:cNvPr id="2" name="1 Imagen" descr="Logo Patagonia Shrimp. alta resolucion.jpeg">
          <a:extLst>
            <a:ext uri="{FF2B5EF4-FFF2-40B4-BE49-F238E27FC236}">
              <a16:creationId xmlns:a16="http://schemas.microsoft.com/office/drawing/2014/main" id="{8011D338-4860-4AD8-B597-5F78AA50B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94068" y="23813"/>
          <a:ext cx="795338" cy="4925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76200</xdr:colOff>
      <xdr:row>0</xdr:row>
      <xdr:rowOff>29845</xdr:rowOff>
    </xdr:from>
    <xdr:to>
      <xdr:col>25</xdr:col>
      <xdr:colOff>0</xdr:colOff>
      <xdr:row>0</xdr:row>
      <xdr:rowOff>542925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AFCFB">
                <a:alpha val="100000"/>
              </a:srgbClr>
            </a:clrFrom>
            <a:clrTo>
              <a:srgbClr val="FAFCFB">
                <a:alpha val="100000"/>
                <a:alpha val="0"/>
              </a:srgbClr>
            </a:clrTo>
          </a:clrChange>
        </a:blip>
        <a:srcRect l="8211" t="17702" r="9158" b="26981"/>
        <a:stretch>
          <a:fillRect/>
        </a:stretch>
      </xdr:blipFill>
      <xdr:spPr>
        <a:xfrm>
          <a:off x="15078075" y="29845"/>
          <a:ext cx="971550" cy="513080"/>
        </a:xfrm>
        <a:prstGeom prst="rect">
          <a:avLst/>
        </a:prstGeom>
      </xdr:spPr>
    </xdr:pic>
    <xdr:clientData/>
  </xdr:twoCellAnchor>
  <xdr:twoCellAnchor editAs="oneCell">
    <xdr:from>
      <xdr:col>26</xdr:col>
      <xdr:colOff>34019</xdr:colOff>
      <xdr:row>0</xdr:row>
      <xdr:rowOff>0</xdr:rowOff>
    </xdr:from>
    <xdr:to>
      <xdr:col>32</xdr:col>
      <xdr:colOff>737054</xdr:colOff>
      <xdr:row>5</xdr:row>
      <xdr:rowOff>328839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967BF8-1764-466B-847C-1C94129F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412" y="0"/>
          <a:ext cx="5261428" cy="1973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76200</xdr:colOff>
      <xdr:row>0</xdr:row>
      <xdr:rowOff>29845</xdr:rowOff>
    </xdr:from>
    <xdr:to>
      <xdr:col>25</xdr:col>
      <xdr:colOff>0</xdr:colOff>
      <xdr:row>0</xdr:row>
      <xdr:rowOff>542925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271FEA6-2B39-464D-8184-79C7FC80A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AFCFB">
                <a:alpha val="100000"/>
              </a:srgbClr>
            </a:clrFrom>
            <a:clrTo>
              <a:srgbClr val="FAFCFB">
                <a:alpha val="100000"/>
                <a:alpha val="0"/>
              </a:srgbClr>
            </a:clrTo>
          </a:clrChange>
        </a:blip>
        <a:srcRect l="8211" t="17702" r="9158" b="26981"/>
        <a:stretch>
          <a:fillRect/>
        </a:stretch>
      </xdr:blipFill>
      <xdr:spPr>
        <a:xfrm>
          <a:off x="15078075" y="29845"/>
          <a:ext cx="971550" cy="513080"/>
        </a:xfrm>
        <a:prstGeom prst="rect">
          <a:avLst/>
        </a:prstGeom>
      </xdr:spPr>
    </xdr:pic>
    <xdr:clientData/>
  </xdr:twoCellAnchor>
  <xdr:twoCellAnchor editAs="oneCell">
    <xdr:from>
      <xdr:col>25</xdr:col>
      <xdr:colOff>588622</xdr:colOff>
      <xdr:row>0</xdr:row>
      <xdr:rowOff>0</xdr:rowOff>
    </xdr:from>
    <xdr:to>
      <xdr:col>32</xdr:col>
      <xdr:colOff>738454</xdr:colOff>
      <xdr:row>6</xdr:row>
      <xdr:rowOff>21404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24218C-FB23-45E3-A8DB-61774262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1993" y="0"/>
          <a:ext cx="5297613" cy="2054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76200</xdr:colOff>
      <xdr:row>0</xdr:row>
      <xdr:rowOff>29845</xdr:rowOff>
    </xdr:from>
    <xdr:to>
      <xdr:col>25</xdr:col>
      <xdr:colOff>0</xdr:colOff>
      <xdr:row>0</xdr:row>
      <xdr:rowOff>542925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489CEC8-BFC7-4183-B49A-AA784B254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AFCFB">
                <a:alpha val="100000"/>
              </a:srgbClr>
            </a:clrFrom>
            <a:clrTo>
              <a:srgbClr val="FAFCFB">
                <a:alpha val="100000"/>
                <a:alpha val="0"/>
              </a:srgbClr>
            </a:clrTo>
          </a:clrChange>
        </a:blip>
        <a:srcRect l="8211" t="17702" r="9158" b="26981"/>
        <a:stretch>
          <a:fillRect/>
        </a:stretch>
      </xdr:blipFill>
      <xdr:spPr>
        <a:xfrm>
          <a:off x="15078075" y="29845"/>
          <a:ext cx="971550" cy="513080"/>
        </a:xfrm>
        <a:prstGeom prst="rect">
          <a:avLst/>
        </a:prstGeom>
      </xdr:spPr>
    </xdr:pic>
    <xdr:clientData/>
  </xdr:twoCellAnchor>
  <xdr:twoCellAnchor editAs="oneCell">
    <xdr:from>
      <xdr:col>25</xdr:col>
      <xdr:colOff>589642</xdr:colOff>
      <xdr:row>0</xdr:row>
      <xdr:rowOff>0</xdr:rowOff>
    </xdr:from>
    <xdr:to>
      <xdr:col>32</xdr:col>
      <xdr:colOff>759731</xdr:colOff>
      <xdr:row>5</xdr:row>
      <xdr:rowOff>340179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5489B8-BCE7-42B5-8C7A-550C71D4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499" y="0"/>
          <a:ext cx="5318125" cy="198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76200</xdr:colOff>
      <xdr:row>0</xdr:row>
      <xdr:rowOff>29845</xdr:rowOff>
    </xdr:from>
    <xdr:to>
      <xdr:col>25</xdr:col>
      <xdr:colOff>0</xdr:colOff>
      <xdr:row>0</xdr:row>
      <xdr:rowOff>542925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59132C2-3E58-4314-9422-C519676F0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AFCFB">
                <a:alpha val="100000"/>
              </a:srgbClr>
            </a:clrFrom>
            <a:clrTo>
              <a:srgbClr val="FAFCFB">
                <a:alpha val="100000"/>
                <a:alpha val="0"/>
              </a:srgbClr>
            </a:clrTo>
          </a:clrChange>
        </a:blip>
        <a:srcRect l="8211" t="17702" r="9158" b="26981"/>
        <a:stretch>
          <a:fillRect/>
        </a:stretch>
      </xdr:blipFill>
      <xdr:spPr>
        <a:xfrm>
          <a:off x="15078075" y="29845"/>
          <a:ext cx="971550" cy="51308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33</xdr:col>
      <xdr:colOff>0</xdr:colOff>
      <xdr:row>5</xdr:row>
      <xdr:rowOff>340179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3685F3-9711-4AEC-9C1C-61F3FCC9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23393" y="0"/>
          <a:ext cx="5318125" cy="198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9484-329C-42FA-8F80-0550A881896C}">
  <dimension ref="B1:M14"/>
  <sheetViews>
    <sheetView tabSelected="1" zoomScale="80" zoomScaleNormal="80" zoomScaleSheetLayoutView="75" workbookViewId="0">
      <selection activeCell="L10" sqref="L10"/>
    </sheetView>
  </sheetViews>
  <sheetFormatPr baseColWidth="10" defaultColWidth="11.42578125" defaultRowHeight="15.75"/>
  <cols>
    <col min="1" max="1" width="11.42578125" style="91"/>
    <col min="2" max="2" width="20.140625" style="91" customWidth="1"/>
    <col min="3" max="3" width="49.5703125" style="98" bestFit="1" customWidth="1"/>
    <col min="4" max="4" width="17.42578125" style="91" customWidth="1"/>
    <col min="5" max="5" width="12.140625" style="91" bestFit="1" customWidth="1"/>
    <col min="6" max="6" width="13.7109375" style="91" bestFit="1" customWidth="1"/>
    <col min="7" max="9" width="17.140625" style="91" customWidth="1"/>
    <col min="10" max="10" width="3.42578125" style="91" customWidth="1"/>
    <col min="11" max="16384" width="11.42578125" style="91"/>
  </cols>
  <sheetData>
    <row r="1" spans="2:13" ht="44.25" customHeight="1">
      <c r="B1" s="161" t="s">
        <v>100</v>
      </c>
      <c r="C1" s="162"/>
      <c r="D1" s="162"/>
      <c r="E1" s="162"/>
      <c r="F1" s="162"/>
      <c r="G1" s="162"/>
      <c r="H1" s="162"/>
      <c r="I1" s="163"/>
    </row>
    <row r="2" spans="2:13" s="92" customFormat="1" ht="19.5" customHeight="1">
      <c r="B2" s="93" t="s">
        <v>101</v>
      </c>
      <c r="C2" s="164">
        <v>44421</v>
      </c>
      <c r="D2" s="104" t="s">
        <v>102</v>
      </c>
      <c r="E2" s="169" t="s">
        <v>103</v>
      </c>
      <c r="F2" s="169"/>
      <c r="G2" s="169"/>
      <c r="H2" s="169"/>
      <c r="I2" s="169"/>
    </row>
    <row r="3" spans="2:13" s="92" customFormat="1" ht="19.5" customHeight="1">
      <c r="B3" s="94" t="s">
        <v>104</v>
      </c>
      <c r="C3" s="165">
        <v>1375</v>
      </c>
      <c r="D3" s="105"/>
      <c r="E3" s="169"/>
      <c r="F3" s="169"/>
      <c r="G3" s="169"/>
      <c r="H3" s="169"/>
      <c r="I3" s="169"/>
    </row>
    <row r="4" spans="2:13" s="92" customFormat="1" ht="19.5" customHeight="1">
      <c r="B4" s="94" t="s">
        <v>105</v>
      </c>
      <c r="C4" s="165" t="s">
        <v>129</v>
      </c>
      <c r="D4" s="94" t="s">
        <v>106</v>
      </c>
      <c r="E4" s="170" t="s">
        <v>107</v>
      </c>
      <c r="F4" s="171"/>
      <c r="G4" s="171"/>
      <c r="H4" s="171"/>
      <c r="I4" s="172"/>
    </row>
    <row r="5" spans="2:13" s="92" customFormat="1" ht="19.5" customHeight="1">
      <c r="B5" s="94" t="s">
        <v>108</v>
      </c>
      <c r="C5" s="166" t="s">
        <v>109</v>
      </c>
      <c r="D5" s="94" t="s">
        <v>110</v>
      </c>
      <c r="E5" s="170" t="s">
        <v>111</v>
      </c>
      <c r="F5" s="171"/>
      <c r="G5" s="171"/>
      <c r="H5" s="171"/>
      <c r="I5" s="172"/>
    </row>
    <row r="6" spans="2:13" s="92" customFormat="1" ht="19.5" customHeight="1">
      <c r="B6" s="94" t="s">
        <v>112</v>
      </c>
      <c r="C6" s="167" t="s">
        <v>130</v>
      </c>
      <c r="D6" s="106" t="s">
        <v>113</v>
      </c>
      <c r="E6" s="107"/>
      <c r="F6" s="173">
        <v>4600015602</v>
      </c>
      <c r="G6" s="173"/>
      <c r="H6" s="173"/>
      <c r="I6" s="174"/>
    </row>
    <row r="7" spans="2:13" s="92" customFormat="1" ht="19.5" customHeight="1">
      <c r="B7" s="94" t="s">
        <v>114</v>
      </c>
      <c r="C7" s="168" t="s">
        <v>131</v>
      </c>
      <c r="D7" s="94" t="s">
        <v>115</v>
      </c>
      <c r="E7" s="170" t="s">
        <v>135</v>
      </c>
      <c r="F7" s="171"/>
      <c r="G7" s="171"/>
      <c r="H7" s="171"/>
      <c r="I7" s="172"/>
    </row>
    <row r="8" spans="2:13" s="92" customFormat="1" ht="19.5" customHeight="1">
      <c r="B8" s="94" t="s">
        <v>116</v>
      </c>
      <c r="C8" s="167" t="s">
        <v>132</v>
      </c>
      <c r="D8" s="94" t="s">
        <v>117</v>
      </c>
      <c r="E8" s="170" t="s">
        <v>136</v>
      </c>
      <c r="F8" s="171"/>
      <c r="G8" s="171"/>
      <c r="H8" s="171"/>
      <c r="I8" s="172"/>
    </row>
    <row r="9" spans="2:13" s="92" customFormat="1" ht="23.25" customHeight="1">
      <c r="B9" s="102" t="s">
        <v>118</v>
      </c>
      <c r="C9" s="102"/>
      <c r="D9" s="102"/>
      <c r="E9" s="102"/>
      <c r="F9" s="102"/>
      <c r="G9" s="102"/>
      <c r="H9" s="102"/>
      <c r="I9" s="102"/>
    </row>
    <row r="10" spans="2:13" s="95" customFormat="1" ht="36" customHeight="1">
      <c r="B10" s="99" t="s">
        <v>119</v>
      </c>
      <c r="C10" s="97" t="s">
        <v>120</v>
      </c>
      <c r="D10" s="97" t="s">
        <v>121</v>
      </c>
      <c r="E10" s="97" t="s">
        <v>122</v>
      </c>
      <c r="F10" s="97" t="s">
        <v>123</v>
      </c>
      <c r="G10" s="97" t="s">
        <v>124</v>
      </c>
      <c r="H10" s="97" t="s">
        <v>125</v>
      </c>
      <c r="I10" s="97" t="s">
        <v>126</v>
      </c>
      <c r="J10" s="101"/>
    </row>
    <row r="11" spans="2:13" ht="24" customHeight="1">
      <c r="B11" s="175" t="s">
        <v>133</v>
      </c>
      <c r="C11" s="176" t="s">
        <v>137</v>
      </c>
      <c r="D11" s="177" t="s">
        <v>17</v>
      </c>
      <c r="E11" s="178">
        <v>2321218</v>
      </c>
      <c r="F11" s="177" t="s">
        <v>127</v>
      </c>
      <c r="G11" s="179">
        <v>977</v>
      </c>
      <c r="H11" s="177">
        <f t="shared" ref="H11:H13" si="0">G11*12</f>
        <v>11724</v>
      </c>
      <c r="I11" s="177">
        <f t="shared" ref="I11:I13" si="1">+G11*9.52</f>
        <v>9301.0399999999991</v>
      </c>
    </row>
    <row r="12" spans="2:13" ht="24" customHeight="1">
      <c r="B12" s="175" t="s">
        <v>133</v>
      </c>
      <c r="C12" s="176" t="s">
        <v>137</v>
      </c>
      <c r="D12" s="177" t="s">
        <v>17</v>
      </c>
      <c r="E12" s="178">
        <v>7721218</v>
      </c>
      <c r="F12" s="177" t="s">
        <v>127</v>
      </c>
      <c r="G12" s="179">
        <v>46</v>
      </c>
      <c r="H12" s="177">
        <f t="shared" si="0"/>
        <v>552</v>
      </c>
      <c r="I12" s="177">
        <f t="shared" si="1"/>
        <v>437.91999999999996</v>
      </c>
      <c r="M12" s="96"/>
    </row>
    <row r="13" spans="2:13" ht="24" customHeight="1">
      <c r="B13" s="175" t="s">
        <v>134</v>
      </c>
      <c r="C13" s="176" t="s">
        <v>137</v>
      </c>
      <c r="D13" s="177" t="s">
        <v>17</v>
      </c>
      <c r="E13" s="178">
        <v>2321221</v>
      </c>
      <c r="F13" s="177" t="s">
        <v>127</v>
      </c>
      <c r="G13" s="179">
        <v>327</v>
      </c>
      <c r="H13" s="177">
        <f t="shared" si="0"/>
        <v>3924</v>
      </c>
      <c r="I13" s="177">
        <f t="shared" si="1"/>
        <v>3113.04</v>
      </c>
    </row>
    <row r="14" spans="2:13" ht="27" customHeight="1">
      <c r="B14" s="103" t="s">
        <v>128</v>
      </c>
      <c r="C14" s="103"/>
      <c r="D14" s="103"/>
      <c r="E14" s="103"/>
      <c r="F14" s="103"/>
      <c r="G14" s="100">
        <f>SUM(G11:G13)</f>
        <v>1350</v>
      </c>
      <c r="H14" s="100">
        <f>SUM(H11:H13)</f>
        <v>16200</v>
      </c>
      <c r="I14" s="100">
        <f>SUM(I11:I13)</f>
        <v>12852</v>
      </c>
    </row>
  </sheetData>
  <mergeCells count="11">
    <mergeCell ref="E7:I7"/>
    <mergeCell ref="E8:I8"/>
    <mergeCell ref="B9:I9"/>
    <mergeCell ref="B14:F14"/>
    <mergeCell ref="B1:I1"/>
    <mergeCell ref="D2:D3"/>
    <mergeCell ref="E2:I3"/>
    <mergeCell ref="E4:I4"/>
    <mergeCell ref="E5:I5"/>
    <mergeCell ref="D6:E6"/>
    <mergeCell ref="F6:I6"/>
  </mergeCells>
  <printOptions horizontalCentered="1"/>
  <pageMargins left="0.7" right="0.7" top="0.75" bottom="0.75" header="0.3" footer="0.3"/>
  <pageSetup paperSize="9" scale="70" fitToHeight="2" orientation="landscape" r:id="rId1"/>
  <headerFooter alignWithMargins="0">
    <oddFooter>&amp;R&amp;P DE &amp;N</oddFooter>
  </headerFooter>
  <ignoredErrors>
    <ignoredError sqref="H11:I1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opLeftCell="L1" zoomScale="84" zoomScaleNormal="84" workbookViewId="0">
      <pane ySplit="8" topLeftCell="A33" activePane="bottomLeft" state="frozen"/>
      <selection activeCell="R1" sqref="R1"/>
      <selection pane="bottomLeft" activeCell="V48" sqref="V48"/>
    </sheetView>
  </sheetViews>
  <sheetFormatPr baseColWidth="10" defaultColWidth="11.42578125" defaultRowHeight="15"/>
  <cols>
    <col min="1" max="1" width="7.140625" style="3" customWidth="1"/>
    <col min="2" max="2" width="12.5703125" style="3" customWidth="1"/>
    <col min="3" max="4" width="11.42578125" style="3"/>
    <col min="5" max="5" width="12.140625" style="3" customWidth="1"/>
    <col min="6" max="6" width="11.28515625" style="3" customWidth="1"/>
    <col min="7" max="7" width="9.28515625" style="3" customWidth="1"/>
    <col min="8" max="8" width="8" style="3" customWidth="1"/>
    <col min="9" max="9" width="9.7109375" style="3" customWidth="1"/>
    <col min="10" max="10" width="9.42578125" style="3" customWidth="1"/>
    <col min="11" max="12" width="9.28515625" style="3" customWidth="1"/>
    <col min="13" max="13" width="11.140625" style="3" customWidth="1"/>
    <col min="14" max="14" width="10.85546875" style="3" customWidth="1"/>
    <col min="15" max="15" width="10" style="3" customWidth="1"/>
    <col min="16" max="16" width="9.85546875" style="3" customWidth="1"/>
    <col min="17" max="17" width="10.28515625" style="3" customWidth="1"/>
    <col min="18" max="18" width="10.85546875" style="3" customWidth="1"/>
    <col min="19" max="19" width="8" style="3" customWidth="1"/>
    <col min="20" max="20" width="7.7109375" style="3" customWidth="1"/>
    <col min="21" max="22" width="8.7109375" style="3" customWidth="1"/>
    <col min="23" max="25" width="7.85546875" style="3" customWidth="1"/>
    <col min="26" max="26" width="8.85546875" style="3" customWidth="1"/>
    <col min="27" max="16384" width="11.42578125" style="3"/>
  </cols>
  <sheetData>
    <row r="1" spans="1:33" s="1" customFormat="1" ht="43.5" customHeight="1">
      <c r="A1" s="108" t="s">
        <v>0</v>
      </c>
      <c r="B1" s="109"/>
      <c r="C1" s="109"/>
      <c r="D1" s="109"/>
      <c r="E1" s="109"/>
      <c r="F1" s="110">
        <v>12</v>
      </c>
      <c r="G1" s="110"/>
      <c r="H1" s="110"/>
      <c r="I1" s="110"/>
      <c r="J1" s="111"/>
      <c r="K1" s="112" t="s">
        <v>1</v>
      </c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4"/>
    </row>
    <row r="2" spans="1:33" s="1" customFormat="1" ht="21.75" customHeight="1">
      <c r="A2" s="115" t="s">
        <v>2</v>
      </c>
      <c r="B2" s="116"/>
      <c r="C2" s="116"/>
      <c r="D2" s="116"/>
      <c r="E2" s="116"/>
      <c r="F2" s="117"/>
      <c r="G2" s="117"/>
      <c r="H2" s="117"/>
      <c r="I2" s="117"/>
      <c r="J2" s="118"/>
      <c r="K2" s="119" t="s">
        <v>3</v>
      </c>
      <c r="L2" s="119"/>
      <c r="M2" s="119"/>
      <c r="N2" s="119"/>
      <c r="O2" s="125" t="s">
        <v>4</v>
      </c>
      <c r="P2" s="125"/>
      <c r="Q2" s="125"/>
      <c r="R2" s="125"/>
      <c r="S2" s="125"/>
      <c r="T2" s="120" t="s">
        <v>5</v>
      </c>
      <c r="U2" s="119"/>
      <c r="V2" s="119"/>
      <c r="W2" s="121" t="s">
        <v>6</v>
      </c>
      <c r="X2" s="121"/>
      <c r="Y2" s="121"/>
      <c r="Z2" s="122"/>
    </row>
    <row r="3" spans="1:33" s="1" customFormat="1" ht="21.75" customHeight="1">
      <c r="A3" s="115" t="s">
        <v>7</v>
      </c>
      <c r="B3" s="116"/>
      <c r="C3" s="116"/>
      <c r="D3" s="116"/>
      <c r="E3" s="116"/>
      <c r="F3" s="123" t="s">
        <v>8</v>
      </c>
      <c r="G3" s="123"/>
      <c r="H3" s="123"/>
      <c r="I3" s="123"/>
      <c r="J3" s="124"/>
      <c r="K3" s="119" t="s">
        <v>9</v>
      </c>
      <c r="L3" s="119"/>
      <c r="M3" s="119"/>
      <c r="N3" s="119"/>
      <c r="O3" s="125"/>
      <c r="P3" s="125"/>
      <c r="Q3" s="125"/>
      <c r="R3" s="125"/>
      <c r="S3" s="125"/>
      <c r="T3" s="120" t="s">
        <v>10</v>
      </c>
      <c r="U3" s="119"/>
      <c r="V3" s="119"/>
      <c r="W3" s="121" t="s">
        <v>11</v>
      </c>
      <c r="X3" s="121"/>
      <c r="Y3" s="121"/>
      <c r="Z3" s="122"/>
    </row>
    <row r="4" spans="1:33" s="1" customFormat="1" ht="21.75" customHeight="1">
      <c r="A4" s="115" t="s">
        <v>12</v>
      </c>
      <c r="B4" s="116"/>
      <c r="C4" s="116"/>
      <c r="D4" s="116"/>
      <c r="E4" s="116"/>
      <c r="F4" s="135" t="s">
        <v>13</v>
      </c>
      <c r="G4" s="135"/>
      <c r="H4" s="135"/>
      <c r="I4" s="135"/>
      <c r="J4" s="136"/>
      <c r="K4" s="116" t="s">
        <v>14</v>
      </c>
      <c r="L4" s="116"/>
      <c r="M4" s="116"/>
      <c r="N4" s="116"/>
      <c r="O4" s="125">
        <v>4055</v>
      </c>
      <c r="P4" s="125"/>
      <c r="Q4" s="125"/>
      <c r="R4" s="125"/>
      <c r="S4" s="125"/>
      <c r="T4" s="120" t="s">
        <v>15</v>
      </c>
      <c r="U4" s="119"/>
      <c r="V4" s="119"/>
      <c r="W4" s="121">
        <v>1350</v>
      </c>
      <c r="X4" s="121"/>
      <c r="Y4" s="121"/>
      <c r="Z4" s="122"/>
    </row>
    <row r="5" spans="1:33" s="1" customFormat="1" ht="21.75" customHeight="1" thickBot="1">
      <c r="A5" s="126" t="s">
        <v>16</v>
      </c>
      <c r="B5" s="127"/>
      <c r="C5" s="127"/>
      <c r="D5" s="127"/>
      <c r="E5" s="127"/>
      <c r="F5" s="128" t="s">
        <v>17</v>
      </c>
      <c r="G5" s="128"/>
      <c r="H5" s="128"/>
      <c r="I5" s="128"/>
      <c r="J5" s="129"/>
      <c r="K5" s="130" t="s">
        <v>18</v>
      </c>
      <c r="L5" s="130"/>
      <c r="M5" s="130"/>
      <c r="N5" s="130"/>
      <c r="O5" s="131">
        <v>19580123252</v>
      </c>
      <c r="P5" s="131"/>
      <c r="Q5" s="131"/>
      <c r="R5" s="131"/>
      <c r="S5" s="131"/>
      <c r="T5" s="132" t="s">
        <v>19</v>
      </c>
      <c r="U5" s="130"/>
      <c r="V5" s="130"/>
      <c r="W5" s="133" t="s">
        <v>20</v>
      </c>
      <c r="X5" s="133"/>
      <c r="Y5" s="133"/>
      <c r="Z5" s="134"/>
    </row>
    <row r="6" spans="1:33" ht="28.5" customHeight="1" thickBot="1">
      <c r="A6" s="137" t="s">
        <v>21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9" t="s">
        <v>22</v>
      </c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1" t="s">
        <v>23</v>
      </c>
      <c r="Y6" s="142"/>
      <c r="Z6" s="143"/>
    </row>
    <row r="7" spans="1:33" s="2" customFormat="1" ht="50.25" customHeight="1">
      <c r="A7" s="144" t="s">
        <v>24</v>
      </c>
      <c r="B7" s="144"/>
      <c r="C7" s="144"/>
      <c r="D7" s="144"/>
      <c r="E7" s="144"/>
      <c r="F7" s="14" t="s">
        <v>25</v>
      </c>
      <c r="G7" s="14" t="s">
        <v>26</v>
      </c>
      <c r="H7" s="14" t="s">
        <v>27</v>
      </c>
      <c r="I7" s="145" t="s">
        <v>28</v>
      </c>
      <c r="J7" s="145"/>
      <c r="K7" s="145" t="s">
        <v>29</v>
      </c>
      <c r="L7" s="145"/>
      <c r="M7" s="14" t="s">
        <v>28</v>
      </c>
      <c r="N7" s="14" t="s">
        <v>30</v>
      </c>
      <c r="O7" s="14" t="s">
        <v>31</v>
      </c>
      <c r="P7" s="14" t="s">
        <v>32</v>
      </c>
      <c r="Q7" s="39" t="s">
        <v>33</v>
      </c>
      <c r="R7" s="39" t="s">
        <v>34</v>
      </c>
      <c r="S7" s="39" t="s">
        <v>35</v>
      </c>
      <c r="T7" s="39" t="s">
        <v>36</v>
      </c>
      <c r="U7" s="39" t="s">
        <v>37</v>
      </c>
      <c r="V7" s="39" t="s">
        <v>38</v>
      </c>
      <c r="W7" s="39" t="s">
        <v>39</v>
      </c>
      <c r="X7" s="39" t="s">
        <v>40</v>
      </c>
      <c r="Y7" s="39" t="s">
        <v>41</v>
      </c>
      <c r="Z7" s="39" t="s">
        <v>42</v>
      </c>
      <c r="AA7" s="53" t="s">
        <v>43</v>
      </c>
      <c r="AB7" s="53" t="s">
        <v>44</v>
      </c>
      <c r="AC7" s="63" t="s">
        <v>45</v>
      </c>
      <c r="AD7" s="63" t="s">
        <v>35</v>
      </c>
      <c r="AE7" s="63" t="s">
        <v>46</v>
      </c>
      <c r="AF7" s="63" t="s">
        <v>47</v>
      </c>
      <c r="AG7" s="63" t="s">
        <v>48</v>
      </c>
    </row>
    <row r="8" spans="1:33" s="2" customFormat="1" ht="42" customHeight="1" thickBot="1">
      <c r="A8" s="4"/>
      <c r="B8" s="5" t="s">
        <v>56</v>
      </c>
      <c r="C8" s="5" t="s">
        <v>57</v>
      </c>
      <c r="D8" s="5" t="s">
        <v>58</v>
      </c>
      <c r="E8" s="15" t="s">
        <v>59</v>
      </c>
      <c r="F8" s="16" t="s">
        <v>60</v>
      </c>
      <c r="G8" s="16" t="s">
        <v>26</v>
      </c>
      <c r="H8" s="16" t="s">
        <v>61</v>
      </c>
      <c r="I8" s="146" t="s">
        <v>62</v>
      </c>
      <c r="J8" s="146"/>
      <c r="K8" s="146" t="s">
        <v>63</v>
      </c>
      <c r="L8" s="146"/>
      <c r="M8" s="28" t="s">
        <v>64</v>
      </c>
      <c r="N8" s="28" t="s">
        <v>65</v>
      </c>
      <c r="O8" s="28" t="s">
        <v>66</v>
      </c>
      <c r="P8" s="28" t="s">
        <v>67</v>
      </c>
      <c r="Q8" s="40" t="s">
        <v>68</v>
      </c>
      <c r="R8" s="41" t="s">
        <v>69</v>
      </c>
      <c r="S8" s="41" t="s">
        <v>70</v>
      </c>
      <c r="T8" s="41" t="s">
        <v>71</v>
      </c>
      <c r="U8" s="47" t="s">
        <v>72</v>
      </c>
      <c r="V8" s="41" t="s">
        <v>73</v>
      </c>
      <c r="W8" s="41" t="s">
        <v>74</v>
      </c>
      <c r="X8" s="147" t="s">
        <v>75</v>
      </c>
      <c r="Y8" s="147"/>
      <c r="Z8" s="54" t="s">
        <v>76</v>
      </c>
      <c r="AA8" s="55" t="s">
        <v>77</v>
      </c>
      <c r="AB8" s="55"/>
      <c r="AC8" s="64" t="s">
        <v>78</v>
      </c>
      <c r="AD8" s="64" t="s">
        <v>70</v>
      </c>
      <c r="AE8" s="64" t="s">
        <v>79</v>
      </c>
      <c r="AF8" s="65" t="s">
        <v>72</v>
      </c>
      <c r="AG8" s="65" t="s">
        <v>69</v>
      </c>
    </row>
    <row r="9" spans="1:33" ht="23.25" customHeight="1">
      <c r="A9" s="6">
        <v>1</v>
      </c>
      <c r="B9" s="70" t="s">
        <v>85</v>
      </c>
      <c r="C9" s="71" t="s">
        <v>86</v>
      </c>
      <c r="D9" s="71" t="s">
        <v>87</v>
      </c>
      <c r="E9" s="17">
        <v>2321218</v>
      </c>
      <c r="F9" s="18">
        <v>12.252000000000001</v>
      </c>
      <c r="G9" s="17">
        <v>28</v>
      </c>
      <c r="H9" s="19">
        <v>-17.5</v>
      </c>
      <c r="I9" s="17">
        <v>798</v>
      </c>
      <c r="J9" s="17">
        <v>792</v>
      </c>
      <c r="K9" s="17">
        <v>774</v>
      </c>
      <c r="L9" s="17">
        <v>772</v>
      </c>
      <c r="M9" s="17">
        <v>788</v>
      </c>
      <c r="N9" s="76">
        <f>(M9-O9)</f>
        <v>16</v>
      </c>
      <c r="O9" s="17">
        <v>772</v>
      </c>
      <c r="P9" s="17">
        <v>700</v>
      </c>
      <c r="Q9" s="17">
        <v>39</v>
      </c>
      <c r="R9" s="42">
        <v>0</v>
      </c>
      <c r="S9" s="17">
        <v>0</v>
      </c>
      <c r="T9" s="17">
        <v>0</v>
      </c>
      <c r="U9" s="17">
        <v>0</v>
      </c>
      <c r="V9" s="48">
        <v>0</v>
      </c>
      <c r="W9" s="83">
        <f>((O9-P9)/P9)</f>
        <v>0.10285714285714286</v>
      </c>
      <c r="X9" s="84" t="s">
        <v>88</v>
      </c>
      <c r="Y9" s="84" t="s">
        <v>88</v>
      </c>
      <c r="Z9" s="84">
        <v>14</v>
      </c>
      <c r="AA9" s="85">
        <f>454/(AB9)</f>
        <v>25.294285714285714</v>
      </c>
      <c r="AB9" s="86">
        <f>(P9/Q9)</f>
        <v>17.948717948717949</v>
      </c>
      <c r="AC9" s="87">
        <f>(R9/P9)</f>
        <v>0</v>
      </c>
      <c r="AD9" s="87">
        <f>(S9/P9)</f>
        <v>0</v>
      </c>
      <c r="AE9" s="87">
        <f>T9/P9</f>
        <v>0</v>
      </c>
      <c r="AF9" s="87">
        <f>U9/P9</f>
        <v>0</v>
      </c>
      <c r="AG9" s="87">
        <f>V9/P9</f>
        <v>0</v>
      </c>
    </row>
    <row r="10" spans="1:33" ht="23.25" customHeight="1">
      <c r="A10" s="6">
        <v>2</v>
      </c>
      <c r="B10" s="72" t="s">
        <v>85</v>
      </c>
      <c r="C10" s="73" t="s">
        <v>86</v>
      </c>
      <c r="D10" s="73" t="s">
        <v>87</v>
      </c>
      <c r="E10" s="17">
        <v>2321218</v>
      </c>
      <c r="F10" s="18">
        <v>12.183999999999999</v>
      </c>
      <c r="G10" s="17">
        <v>39</v>
      </c>
      <c r="H10" s="19">
        <v>-18</v>
      </c>
      <c r="I10" s="17">
        <v>792</v>
      </c>
      <c r="J10" s="17">
        <v>794</v>
      </c>
      <c r="K10" s="17">
        <v>774</v>
      </c>
      <c r="L10" s="17">
        <v>772</v>
      </c>
      <c r="M10" s="17">
        <v>792</v>
      </c>
      <c r="N10" s="76">
        <f>(M10-O10)</f>
        <v>18</v>
      </c>
      <c r="O10" s="17">
        <v>774</v>
      </c>
      <c r="P10" s="17">
        <v>710</v>
      </c>
      <c r="Q10" s="17">
        <v>42</v>
      </c>
      <c r="R10" s="42">
        <v>0</v>
      </c>
      <c r="S10" s="17">
        <v>0</v>
      </c>
      <c r="T10" s="17">
        <v>0</v>
      </c>
      <c r="U10" s="17">
        <v>0</v>
      </c>
      <c r="V10" s="48">
        <v>0</v>
      </c>
      <c r="W10" s="83">
        <f>((O10-P10)/P10)</f>
        <v>9.014084507042254E-2</v>
      </c>
      <c r="X10" s="88" t="s">
        <v>88</v>
      </c>
      <c r="Y10" s="88" t="s">
        <v>88</v>
      </c>
      <c r="Z10" s="88">
        <v>14</v>
      </c>
      <c r="AA10" s="85">
        <f>454/(AB10)</f>
        <v>26.856338028169013</v>
      </c>
      <c r="AB10" s="86">
        <f>(P10/Q10)</f>
        <v>16.904761904761905</v>
      </c>
      <c r="AC10" s="87">
        <f>(R10/P10)</f>
        <v>0</v>
      </c>
      <c r="AD10" s="87">
        <f>(S10/P10)</f>
        <v>0</v>
      </c>
      <c r="AE10" s="87">
        <f>T10/P10</f>
        <v>0</v>
      </c>
      <c r="AF10" s="87">
        <f>U10/P10</f>
        <v>0</v>
      </c>
      <c r="AG10" s="87">
        <f>V10/P10</f>
        <v>0</v>
      </c>
    </row>
    <row r="11" spans="1:33" ht="23.25" customHeight="1">
      <c r="A11" s="6">
        <v>3</v>
      </c>
      <c r="B11" s="72" t="s">
        <v>85</v>
      </c>
      <c r="C11" s="71" t="s">
        <v>86</v>
      </c>
      <c r="D11" s="71" t="s">
        <v>87</v>
      </c>
      <c r="E11" s="17">
        <v>2321218</v>
      </c>
      <c r="F11" s="18">
        <v>12.263999999999999</v>
      </c>
      <c r="G11" s="17">
        <v>76</v>
      </c>
      <c r="H11" s="19">
        <v>-19</v>
      </c>
      <c r="I11" s="17">
        <v>798</v>
      </c>
      <c r="J11" s="17">
        <v>790</v>
      </c>
      <c r="K11" s="17">
        <v>772</v>
      </c>
      <c r="L11" s="17">
        <v>780</v>
      </c>
      <c r="M11" s="17">
        <v>796</v>
      </c>
      <c r="N11" s="76">
        <f>(M11-O11)</f>
        <v>18</v>
      </c>
      <c r="O11" s="17">
        <v>778</v>
      </c>
      <c r="P11" s="17">
        <v>718</v>
      </c>
      <c r="Q11" s="17">
        <v>42</v>
      </c>
      <c r="R11" s="42">
        <v>0</v>
      </c>
      <c r="S11" s="17">
        <v>0</v>
      </c>
      <c r="T11" s="17">
        <v>0</v>
      </c>
      <c r="U11" s="17">
        <v>10</v>
      </c>
      <c r="V11" s="48">
        <v>0</v>
      </c>
      <c r="W11" s="83">
        <f>((O11-P11)/P11)</f>
        <v>8.3565459610027856E-2</v>
      </c>
      <c r="X11" s="84" t="s">
        <v>88</v>
      </c>
      <c r="Y11" s="84" t="s">
        <v>88</v>
      </c>
      <c r="Z11" s="84">
        <v>14</v>
      </c>
      <c r="AA11" s="85">
        <f>454/(AB11)</f>
        <v>26.557103064066855</v>
      </c>
      <c r="AB11" s="86">
        <f>(P11/Q11)</f>
        <v>17.095238095238095</v>
      </c>
      <c r="AC11" s="87">
        <f>(R11/P11)</f>
        <v>0</v>
      </c>
      <c r="AD11" s="87">
        <f>(S11/P11)</f>
        <v>0</v>
      </c>
      <c r="AE11" s="87">
        <f>T11/P11</f>
        <v>0</v>
      </c>
      <c r="AF11" s="87">
        <f>U11/P11</f>
        <v>1.3927576601671309E-2</v>
      </c>
      <c r="AG11" s="87">
        <f>V11/P11</f>
        <v>0</v>
      </c>
    </row>
    <row r="12" spans="1:33" ht="23.25" customHeight="1">
      <c r="A12" s="6">
        <v>4</v>
      </c>
      <c r="B12" s="70" t="s">
        <v>85</v>
      </c>
      <c r="C12" s="71" t="s">
        <v>86</v>
      </c>
      <c r="D12" s="71" t="s">
        <v>87</v>
      </c>
      <c r="E12" s="17">
        <v>2321218</v>
      </c>
      <c r="F12" s="18">
        <v>12.23</v>
      </c>
      <c r="G12" s="17">
        <v>132</v>
      </c>
      <c r="H12" s="19">
        <v>-18.5</v>
      </c>
      <c r="I12" s="17">
        <v>798</v>
      </c>
      <c r="J12" s="17">
        <v>802</v>
      </c>
      <c r="K12" s="17">
        <v>776</v>
      </c>
      <c r="L12" s="17">
        <v>782</v>
      </c>
      <c r="M12" s="17" t="s">
        <v>89</v>
      </c>
      <c r="N12" s="76" t="s">
        <v>89</v>
      </c>
      <c r="O12" s="17" t="s">
        <v>89</v>
      </c>
      <c r="P12" s="17" t="s">
        <v>89</v>
      </c>
      <c r="Q12" s="17" t="s">
        <v>89</v>
      </c>
      <c r="R12" s="42" t="s">
        <v>89</v>
      </c>
      <c r="S12" s="17" t="s">
        <v>89</v>
      </c>
      <c r="T12" s="17" t="s">
        <v>89</v>
      </c>
      <c r="U12" s="17" t="s">
        <v>89</v>
      </c>
      <c r="V12" s="48" t="s">
        <v>89</v>
      </c>
      <c r="W12" s="83" t="s">
        <v>89</v>
      </c>
      <c r="X12" s="88" t="s">
        <v>88</v>
      </c>
      <c r="Y12" s="88" t="s">
        <v>88</v>
      </c>
      <c r="Z12" s="88">
        <v>14</v>
      </c>
      <c r="AA12" s="85" t="s">
        <v>89</v>
      </c>
      <c r="AB12" s="86" t="s">
        <v>89</v>
      </c>
      <c r="AC12" s="87" t="s">
        <v>89</v>
      </c>
      <c r="AD12" s="87" t="s">
        <v>89</v>
      </c>
      <c r="AE12" s="87" t="s">
        <v>89</v>
      </c>
      <c r="AF12" s="87" t="s">
        <v>89</v>
      </c>
      <c r="AG12" s="87" t="s">
        <v>89</v>
      </c>
    </row>
    <row r="13" spans="1:33" ht="23.25" customHeight="1">
      <c r="A13" s="6">
        <v>5</v>
      </c>
      <c r="B13" s="72" t="s">
        <v>85</v>
      </c>
      <c r="C13" s="71" t="s">
        <v>86</v>
      </c>
      <c r="D13" s="71" t="s">
        <v>87</v>
      </c>
      <c r="E13" s="17">
        <v>2321218</v>
      </c>
      <c r="F13" s="18">
        <v>12.246</v>
      </c>
      <c r="G13" s="17">
        <v>189</v>
      </c>
      <c r="H13" s="19">
        <v>-19.5</v>
      </c>
      <c r="I13" s="17">
        <v>802</v>
      </c>
      <c r="J13" s="17">
        <v>806</v>
      </c>
      <c r="K13" s="17">
        <v>776</v>
      </c>
      <c r="L13" s="17">
        <v>772</v>
      </c>
      <c r="M13" s="17">
        <v>796</v>
      </c>
      <c r="N13" s="76">
        <f>(M13-O13)</f>
        <v>18</v>
      </c>
      <c r="O13" s="17">
        <v>778</v>
      </c>
      <c r="P13" s="17">
        <v>716</v>
      </c>
      <c r="Q13" s="17">
        <v>45</v>
      </c>
      <c r="R13" s="42">
        <v>18</v>
      </c>
      <c r="S13" s="17">
        <v>0</v>
      </c>
      <c r="T13" s="17">
        <v>0</v>
      </c>
      <c r="U13" s="17">
        <v>14</v>
      </c>
      <c r="V13" s="48">
        <v>0</v>
      </c>
      <c r="W13" s="83">
        <f t="shared" ref="W13:W18" si="0">((O13-P13)/P13)</f>
        <v>8.6592178770949726E-2</v>
      </c>
      <c r="X13" s="84" t="s">
        <v>88</v>
      </c>
      <c r="Y13" s="84" t="s">
        <v>88</v>
      </c>
      <c r="Z13" s="84">
        <v>14</v>
      </c>
      <c r="AA13" s="85">
        <f>454/(AB13)</f>
        <v>28.533519553072626</v>
      </c>
      <c r="AB13" s="86">
        <f>(P13/Q13)</f>
        <v>15.911111111111111</v>
      </c>
      <c r="AC13" s="87">
        <f>(R13/P13)</f>
        <v>2.5139664804469275E-2</v>
      </c>
      <c r="AD13" s="87">
        <f>(S13/P13)</f>
        <v>0</v>
      </c>
      <c r="AE13" s="87">
        <f>T13/P13</f>
        <v>0</v>
      </c>
      <c r="AF13" s="87">
        <f>U13/P13</f>
        <v>1.9553072625698324E-2</v>
      </c>
      <c r="AG13" s="87">
        <f>V13/P13</f>
        <v>0</v>
      </c>
    </row>
    <row r="14" spans="1:33" ht="23.25" customHeight="1">
      <c r="A14" s="6">
        <v>6</v>
      </c>
      <c r="B14" s="72" t="s">
        <v>85</v>
      </c>
      <c r="C14" s="71" t="s">
        <v>86</v>
      </c>
      <c r="D14" s="71" t="s">
        <v>87</v>
      </c>
      <c r="E14" s="17">
        <v>2321218</v>
      </c>
      <c r="F14" s="18">
        <v>12.254</v>
      </c>
      <c r="G14" s="17">
        <v>245</v>
      </c>
      <c r="H14" s="19">
        <v>-17.8</v>
      </c>
      <c r="I14" s="17">
        <v>796</v>
      </c>
      <c r="J14" s="17">
        <v>800</v>
      </c>
      <c r="K14" s="17">
        <v>778</v>
      </c>
      <c r="L14" s="17">
        <v>776</v>
      </c>
      <c r="M14" s="17">
        <v>794</v>
      </c>
      <c r="N14" s="76">
        <f>(M14-O14)</f>
        <v>18</v>
      </c>
      <c r="O14" s="17">
        <v>776</v>
      </c>
      <c r="P14" s="17">
        <v>700</v>
      </c>
      <c r="Q14" s="17">
        <v>42</v>
      </c>
      <c r="R14" s="42">
        <v>0</v>
      </c>
      <c r="S14" s="17">
        <v>0</v>
      </c>
      <c r="T14" s="17">
        <v>0</v>
      </c>
      <c r="U14" s="17">
        <v>0</v>
      </c>
      <c r="V14" s="48">
        <v>0</v>
      </c>
      <c r="W14" s="83">
        <f t="shared" si="0"/>
        <v>0.10857142857142857</v>
      </c>
      <c r="X14" s="88" t="s">
        <v>88</v>
      </c>
      <c r="Y14" s="88" t="s">
        <v>88</v>
      </c>
      <c r="Z14" s="88">
        <v>14</v>
      </c>
      <c r="AA14" s="85">
        <f>454/(AB14)</f>
        <v>27.24</v>
      </c>
      <c r="AB14" s="86">
        <f>(P14/Q14)</f>
        <v>16.666666666666668</v>
      </c>
      <c r="AC14" s="87">
        <f>(R14/P14)</f>
        <v>0</v>
      </c>
      <c r="AD14" s="87">
        <f>(S14/P14)</f>
        <v>0</v>
      </c>
      <c r="AE14" s="87">
        <f>T14/P14</f>
        <v>0</v>
      </c>
      <c r="AF14" s="87">
        <f>U14/P14</f>
        <v>0</v>
      </c>
      <c r="AG14" s="87">
        <f>V14/P14</f>
        <v>0</v>
      </c>
    </row>
    <row r="15" spans="1:33" ht="23.25" customHeight="1">
      <c r="A15" s="6">
        <v>7</v>
      </c>
      <c r="B15" s="70" t="s">
        <v>85</v>
      </c>
      <c r="C15" s="71" t="s">
        <v>86</v>
      </c>
      <c r="D15" s="71" t="s">
        <v>87</v>
      </c>
      <c r="E15" s="17">
        <v>2321218</v>
      </c>
      <c r="F15" s="18">
        <v>12.222</v>
      </c>
      <c r="G15" s="17">
        <v>296</v>
      </c>
      <c r="H15" s="19">
        <v>-17.5</v>
      </c>
      <c r="I15" s="17">
        <v>798</v>
      </c>
      <c r="J15" s="17">
        <v>796</v>
      </c>
      <c r="K15" s="17">
        <v>776</v>
      </c>
      <c r="L15" s="17">
        <v>774</v>
      </c>
      <c r="M15" s="17" t="s">
        <v>89</v>
      </c>
      <c r="N15" s="76" t="s">
        <v>89</v>
      </c>
      <c r="O15" s="17" t="s">
        <v>89</v>
      </c>
      <c r="P15" s="17" t="s">
        <v>89</v>
      </c>
      <c r="Q15" s="17" t="s">
        <v>89</v>
      </c>
      <c r="R15" s="42" t="s">
        <v>89</v>
      </c>
      <c r="S15" s="17" t="s">
        <v>89</v>
      </c>
      <c r="T15" s="17" t="s">
        <v>89</v>
      </c>
      <c r="U15" s="17" t="s">
        <v>89</v>
      </c>
      <c r="V15" s="48" t="s">
        <v>89</v>
      </c>
      <c r="W15" s="83" t="s">
        <v>89</v>
      </c>
      <c r="X15" s="84" t="s">
        <v>88</v>
      </c>
      <c r="Y15" s="84" t="s">
        <v>88</v>
      </c>
      <c r="Z15" s="84">
        <v>14</v>
      </c>
      <c r="AA15" s="85" t="s">
        <v>89</v>
      </c>
      <c r="AB15" s="86" t="s">
        <v>89</v>
      </c>
      <c r="AC15" s="87" t="s">
        <v>89</v>
      </c>
      <c r="AD15" s="87" t="s">
        <v>89</v>
      </c>
      <c r="AE15" s="87" t="s">
        <v>89</v>
      </c>
      <c r="AF15" s="87" t="s">
        <v>89</v>
      </c>
      <c r="AG15" s="87" t="s">
        <v>89</v>
      </c>
    </row>
    <row r="16" spans="1:33" ht="23.25" customHeight="1">
      <c r="A16" s="6">
        <v>8</v>
      </c>
      <c r="B16" s="72" t="s">
        <v>85</v>
      </c>
      <c r="C16" s="71" t="s">
        <v>86</v>
      </c>
      <c r="D16" s="71" t="s">
        <v>87</v>
      </c>
      <c r="E16" s="17">
        <v>2321218</v>
      </c>
      <c r="F16" s="18">
        <v>12.23</v>
      </c>
      <c r="G16" s="17">
        <v>332</v>
      </c>
      <c r="H16" s="19">
        <v>-19</v>
      </c>
      <c r="I16" s="17">
        <v>794</v>
      </c>
      <c r="J16" s="17">
        <v>798</v>
      </c>
      <c r="K16" s="17">
        <v>776</v>
      </c>
      <c r="L16" s="17">
        <v>780</v>
      </c>
      <c r="M16" s="17">
        <v>800</v>
      </c>
      <c r="N16" s="76">
        <f>(M16-O16)</f>
        <v>20</v>
      </c>
      <c r="O16" s="17">
        <v>780</v>
      </c>
      <c r="P16" s="17">
        <v>718</v>
      </c>
      <c r="Q16" s="17">
        <v>44</v>
      </c>
      <c r="R16" s="79">
        <v>60</v>
      </c>
      <c r="S16" s="79">
        <v>0</v>
      </c>
      <c r="T16" s="79">
        <v>0</v>
      </c>
      <c r="U16" s="79">
        <v>28</v>
      </c>
      <c r="V16" s="80">
        <v>0</v>
      </c>
      <c r="W16" s="83">
        <f t="shared" si="0"/>
        <v>8.6350974930362118E-2</v>
      </c>
      <c r="X16" s="88" t="s">
        <v>88</v>
      </c>
      <c r="Y16" s="88" t="s">
        <v>88</v>
      </c>
      <c r="Z16" s="88">
        <v>14</v>
      </c>
      <c r="AA16" s="85">
        <f>454/(AB16)</f>
        <v>27.82172701949861</v>
      </c>
      <c r="AB16" s="86">
        <f>(P16/Q16)</f>
        <v>16.318181818181817</v>
      </c>
      <c r="AC16" s="87">
        <f>(R16/P16)</f>
        <v>8.3565459610027856E-2</v>
      </c>
      <c r="AD16" s="87">
        <f>(S16/P16)</f>
        <v>0</v>
      </c>
      <c r="AE16" s="87">
        <f>T16/P16</f>
        <v>0</v>
      </c>
      <c r="AF16" s="87">
        <f>U16/P16</f>
        <v>3.8997214484679667E-2</v>
      </c>
      <c r="AG16" s="87">
        <f>V16/P16</f>
        <v>0</v>
      </c>
    </row>
    <row r="17" spans="1:33" ht="23.25" customHeight="1">
      <c r="A17" s="6">
        <v>9</v>
      </c>
      <c r="B17" s="72" t="s">
        <v>85</v>
      </c>
      <c r="C17" s="71" t="s">
        <v>86</v>
      </c>
      <c r="D17" s="71" t="s">
        <v>87</v>
      </c>
      <c r="E17" s="17">
        <v>2321218</v>
      </c>
      <c r="F17" s="20">
        <v>12.262</v>
      </c>
      <c r="G17" s="21">
        <v>348</v>
      </c>
      <c r="H17" s="22">
        <v>-18</v>
      </c>
      <c r="I17" s="21">
        <v>800</v>
      </c>
      <c r="J17" s="21">
        <v>796</v>
      </c>
      <c r="K17" s="21">
        <v>782</v>
      </c>
      <c r="L17" s="21">
        <v>778</v>
      </c>
      <c r="M17" s="21">
        <v>798</v>
      </c>
      <c r="N17" s="76">
        <f t="shared" ref="N17:N43" si="1">(M17-O17)</f>
        <v>18</v>
      </c>
      <c r="O17" s="21">
        <v>780</v>
      </c>
      <c r="P17" s="21">
        <v>712</v>
      </c>
      <c r="Q17" s="21">
        <v>42</v>
      </c>
      <c r="R17" s="81">
        <v>74</v>
      </c>
      <c r="S17" s="81">
        <v>0</v>
      </c>
      <c r="T17" s="81">
        <v>0</v>
      </c>
      <c r="U17" s="81">
        <v>0</v>
      </c>
      <c r="V17" s="82">
        <v>0</v>
      </c>
      <c r="W17" s="83">
        <f t="shared" si="0"/>
        <v>9.5505617977528087E-2</v>
      </c>
      <c r="X17" s="88" t="s">
        <v>88</v>
      </c>
      <c r="Y17" s="88" t="s">
        <v>88</v>
      </c>
      <c r="Z17" s="88">
        <v>14</v>
      </c>
      <c r="AA17" s="85">
        <f>454/(AB17)</f>
        <v>26.780898876404493</v>
      </c>
      <c r="AB17" s="86">
        <f>(P17/Q17)</f>
        <v>16.952380952380953</v>
      </c>
      <c r="AC17" s="87">
        <f>(R17/P17)</f>
        <v>0.10393258426966293</v>
      </c>
      <c r="AD17" s="87">
        <f>(S17/P17)</f>
        <v>0</v>
      </c>
      <c r="AE17" s="87">
        <f>T17/P17</f>
        <v>0</v>
      </c>
      <c r="AF17" s="87">
        <f>U17/P17</f>
        <v>0</v>
      </c>
      <c r="AG17" s="87">
        <f>V17/P17</f>
        <v>0</v>
      </c>
    </row>
    <row r="18" spans="1:33" ht="23.25" customHeight="1">
      <c r="A18" s="6">
        <v>10</v>
      </c>
      <c r="B18" s="72" t="s">
        <v>85</v>
      </c>
      <c r="C18" s="71" t="s">
        <v>86</v>
      </c>
      <c r="D18" s="71" t="s">
        <v>87</v>
      </c>
      <c r="E18" s="17">
        <v>2321218</v>
      </c>
      <c r="F18" s="20">
        <v>12.256</v>
      </c>
      <c r="G18" s="21">
        <v>378</v>
      </c>
      <c r="H18" s="22">
        <v>-17.5</v>
      </c>
      <c r="I18" s="21">
        <v>790</v>
      </c>
      <c r="J18" s="21">
        <v>794</v>
      </c>
      <c r="K18" s="21">
        <v>774</v>
      </c>
      <c r="L18" s="21">
        <v>776</v>
      </c>
      <c r="M18" s="21">
        <v>792</v>
      </c>
      <c r="N18" s="76">
        <f t="shared" si="1"/>
        <v>18</v>
      </c>
      <c r="O18" s="21">
        <v>774</v>
      </c>
      <c r="P18" s="21">
        <v>694</v>
      </c>
      <c r="Q18" s="21">
        <v>44</v>
      </c>
      <c r="R18" s="21">
        <v>14</v>
      </c>
      <c r="S18" s="21">
        <v>0</v>
      </c>
      <c r="T18" s="21">
        <v>0</v>
      </c>
      <c r="U18" s="21">
        <v>8</v>
      </c>
      <c r="V18" s="51">
        <v>0</v>
      </c>
      <c r="W18" s="83">
        <f t="shared" si="0"/>
        <v>0.11527377521613832</v>
      </c>
      <c r="X18" s="88" t="s">
        <v>88</v>
      </c>
      <c r="Y18" s="88" t="s">
        <v>88</v>
      </c>
      <c r="Z18" s="88">
        <v>14</v>
      </c>
      <c r="AA18" s="85">
        <f>454/(AB18)</f>
        <v>28.78386167146974</v>
      </c>
      <c r="AB18" s="86">
        <f>(P18/Q18)</f>
        <v>15.772727272727273</v>
      </c>
      <c r="AC18" s="87">
        <f>(R18/P18)</f>
        <v>2.0172910662824207E-2</v>
      </c>
      <c r="AD18" s="87">
        <f>(S18/P18)</f>
        <v>0</v>
      </c>
      <c r="AE18" s="87">
        <f>T18/P18</f>
        <v>0</v>
      </c>
      <c r="AF18" s="87">
        <f>U18/P18</f>
        <v>1.1527377521613832E-2</v>
      </c>
      <c r="AG18" s="87">
        <f>V18/P18</f>
        <v>0</v>
      </c>
    </row>
    <row r="19" spans="1:33" ht="23.25" customHeight="1">
      <c r="A19" s="6">
        <v>11</v>
      </c>
      <c r="B19" s="72" t="s">
        <v>85</v>
      </c>
      <c r="C19" s="73" t="s">
        <v>86</v>
      </c>
      <c r="D19" s="73" t="s">
        <v>87</v>
      </c>
      <c r="E19" s="17">
        <v>2321218</v>
      </c>
      <c r="F19" s="20">
        <v>12.242000000000001</v>
      </c>
      <c r="G19" s="21">
        <v>388</v>
      </c>
      <c r="H19" s="22">
        <v>-17.2</v>
      </c>
      <c r="I19" s="21">
        <v>802</v>
      </c>
      <c r="J19" s="21">
        <v>798</v>
      </c>
      <c r="K19" s="21">
        <v>780</v>
      </c>
      <c r="L19" s="21">
        <v>784</v>
      </c>
      <c r="M19" s="21">
        <v>794</v>
      </c>
      <c r="N19" s="76">
        <f t="shared" si="1"/>
        <v>18</v>
      </c>
      <c r="O19" s="21">
        <v>776</v>
      </c>
      <c r="P19" s="21" t="s">
        <v>89</v>
      </c>
      <c r="Q19" s="21">
        <v>43</v>
      </c>
      <c r="R19" s="90">
        <v>74</v>
      </c>
      <c r="S19" s="77">
        <v>0</v>
      </c>
      <c r="T19" s="77">
        <v>0</v>
      </c>
      <c r="U19" s="77">
        <v>0</v>
      </c>
      <c r="V19" s="77">
        <v>0</v>
      </c>
      <c r="W19" s="83" t="s">
        <v>89</v>
      </c>
      <c r="X19" s="88" t="s">
        <v>88</v>
      </c>
      <c r="Y19" s="88" t="s">
        <v>88</v>
      </c>
      <c r="Z19" s="88">
        <v>14</v>
      </c>
      <c r="AA19" s="85" t="s">
        <v>89</v>
      </c>
      <c r="AB19" s="86" t="s">
        <v>89</v>
      </c>
      <c r="AC19" s="89"/>
      <c r="AD19" s="89"/>
      <c r="AE19" s="89"/>
      <c r="AF19" s="89"/>
      <c r="AG19" s="89"/>
    </row>
    <row r="20" spans="1:33" ht="23.25" customHeight="1">
      <c r="A20" s="6">
        <v>12</v>
      </c>
      <c r="B20" s="72" t="s">
        <v>85</v>
      </c>
      <c r="C20" s="71" t="s">
        <v>86</v>
      </c>
      <c r="D20" s="71" t="s">
        <v>87</v>
      </c>
      <c r="E20" s="17">
        <v>2321218</v>
      </c>
      <c r="F20" s="20">
        <v>12.268000000000001</v>
      </c>
      <c r="G20" s="21">
        <v>396</v>
      </c>
      <c r="H20" s="22">
        <v>-19.2</v>
      </c>
      <c r="I20" s="17">
        <v>790</v>
      </c>
      <c r="J20" s="17">
        <v>800</v>
      </c>
      <c r="K20" s="17">
        <v>784</v>
      </c>
      <c r="L20" s="17">
        <v>772</v>
      </c>
      <c r="M20" s="21">
        <v>788</v>
      </c>
      <c r="N20" s="76">
        <f t="shared" si="1"/>
        <v>18</v>
      </c>
      <c r="O20" s="21">
        <v>770</v>
      </c>
      <c r="P20" s="21" t="s">
        <v>89</v>
      </c>
      <c r="Q20" s="21">
        <v>43</v>
      </c>
      <c r="R20" s="90">
        <v>65</v>
      </c>
      <c r="S20" s="77">
        <v>0</v>
      </c>
      <c r="T20" s="77">
        <v>0</v>
      </c>
      <c r="U20" s="77">
        <v>0</v>
      </c>
      <c r="V20" s="77">
        <v>0</v>
      </c>
      <c r="W20" s="83" t="s">
        <v>89</v>
      </c>
      <c r="X20" s="88" t="s">
        <v>88</v>
      </c>
      <c r="Y20" s="88" t="s">
        <v>88</v>
      </c>
      <c r="Z20" s="88">
        <v>14</v>
      </c>
      <c r="AA20" s="85" t="s">
        <v>89</v>
      </c>
      <c r="AB20" s="86" t="s">
        <v>89</v>
      </c>
      <c r="AC20" s="89"/>
      <c r="AD20" s="89"/>
      <c r="AE20" s="89"/>
      <c r="AF20" s="89"/>
      <c r="AG20" s="89"/>
    </row>
    <row r="21" spans="1:33" ht="23.25" customHeight="1">
      <c r="A21" s="6">
        <v>13</v>
      </c>
      <c r="B21" s="72" t="s">
        <v>85</v>
      </c>
      <c r="C21" s="73" t="s">
        <v>86</v>
      </c>
      <c r="D21" s="73" t="s">
        <v>87</v>
      </c>
      <c r="E21" s="17">
        <v>2321218</v>
      </c>
      <c r="F21" s="20">
        <v>12.28</v>
      </c>
      <c r="G21" s="21">
        <v>402</v>
      </c>
      <c r="H21" s="22">
        <v>-17.899999999999999</v>
      </c>
      <c r="I21" s="21">
        <v>798</v>
      </c>
      <c r="J21" s="21">
        <v>790</v>
      </c>
      <c r="K21" s="21">
        <v>772</v>
      </c>
      <c r="L21" s="21">
        <v>780</v>
      </c>
      <c r="M21" s="21">
        <v>790</v>
      </c>
      <c r="N21" s="76">
        <f t="shared" si="1"/>
        <v>18</v>
      </c>
      <c r="O21" s="21">
        <v>772</v>
      </c>
      <c r="P21" s="21" t="s">
        <v>89</v>
      </c>
      <c r="Q21" s="21">
        <v>41</v>
      </c>
      <c r="R21" s="90">
        <v>55</v>
      </c>
      <c r="S21" s="77">
        <v>0</v>
      </c>
      <c r="T21" s="77">
        <v>0</v>
      </c>
      <c r="U21" s="77">
        <v>0</v>
      </c>
      <c r="V21" s="78">
        <v>0</v>
      </c>
      <c r="W21" s="83" t="s">
        <v>89</v>
      </c>
      <c r="X21" s="88" t="s">
        <v>88</v>
      </c>
      <c r="Y21" s="88" t="s">
        <v>88</v>
      </c>
      <c r="Z21" s="88">
        <v>14</v>
      </c>
      <c r="AA21" s="85" t="s">
        <v>89</v>
      </c>
      <c r="AB21" s="86" t="s">
        <v>89</v>
      </c>
      <c r="AC21" s="89"/>
      <c r="AD21" s="89"/>
      <c r="AE21" s="89"/>
      <c r="AF21" s="89"/>
      <c r="AG21" s="89"/>
    </row>
    <row r="22" spans="1:33" ht="23.25" customHeight="1">
      <c r="A22" s="6">
        <v>14</v>
      </c>
      <c r="B22" s="72" t="s">
        <v>85</v>
      </c>
      <c r="C22" s="71" t="s">
        <v>86</v>
      </c>
      <c r="D22" s="71" t="s">
        <v>87</v>
      </c>
      <c r="E22" s="17">
        <v>2321218</v>
      </c>
      <c r="F22" s="20">
        <v>12.236000000000001</v>
      </c>
      <c r="G22" s="21">
        <v>438</v>
      </c>
      <c r="H22" s="22">
        <v>-17.899999999999999</v>
      </c>
      <c r="I22" s="21">
        <v>792</v>
      </c>
      <c r="J22" s="21">
        <v>792</v>
      </c>
      <c r="K22" s="21">
        <v>776</v>
      </c>
      <c r="L22" s="21">
        <v>774</v>
      </c>
      <c r="M22" s="21">
        <v>796</v>
      </c>
      <c r="N22" s="76">
        <f t="shared" si="1"/>
        <v>18</v>
      </c>
      <c r="O22" s="21">
        <v>778</v>
      </c>
      <c r="P22" s="21">
        <v>708</v>
      </c>
      <c r="Q22" s="21">
        <v>42</v>
      </c>
      <c r="R22" s="21">
        <v>0</v>
      </c>
      <c r="S22" s="21">
        <v>0</v>
      </c>
      <c r="T22" s="21">
        <v>0</v>
      </c>
      <c r="U22" s="21">
        <v>34</v>
      </c>
      <c r="V22" s="21">
        <v>0</v>
      </c>
      <c r="W22" s="83">
        <f>((O22-P22)/P22)</f>
        <v>9.8870056497175146E-2</v>
      </c>
      <c r="X22" s="88" t="s">
        <v>88</v>
      </c>
      <c r="Y22" s="88" t="s">
        <v>88</v>
      </c>
      <c r="Z22" s="88">
        <v>14</v>
      </c>
      <c r="AA22" s="85">
        <f>454/(AB22)</f>
        <v>26.932203389830509</v>
      </c>
      <c r="AB22" s="86">
        <f>(P22/Q22)</f>
        <v>16.857142857142858</v>
      </c>
      <c r="AC22" s="87">
        <f>(R22/P22)</f>
        <v>0</v>
      </c>
      <c r="AD22" s="87">
        <f>(S22/P22)</f>
        <v>0</v>
      </c>
      <c r="AE22" s="87">
        <f>T22/P22</f>
        <v>0</v>
      </c>
      <c r="AF22" s="87">
        <f>U22/P22</f>
        <v>4.8022598870056499E-2</v>
      </c>
      <c r="AG22" s="87">
        <f>V22/P22</f>
        <v>0</v>
      </c>
    </row>
    <row r="23" spans="1:33" ht="23.25" customHeight="1">
      <c r="A23" s="6">
        <v>15</v>
      </c>
      <c r="B23" s="72" t="s">
        <v>85</v>
      </c>
      <c r="C23" s="73" t="s">
        <v>86</v>
      </c>
      <c r="D23" s="73" t="s">
        <v>87</v>
      </c>
      <c r="E23" s="17">
        <v>2321218</v>
      </c>
      <c r="F23" s="20">
        <v>12.246</v>
      </c>
      <c r="G23" s="21">
        <v>472</v>
      </c>
      <c r="H23" s="22">
        <v>-18.2</v>
      </c>
      <c r="I23" s="21">
        <v>792</v>
      </c>
      <c r="J23" s="21">
        <v>790</v>
      </c>
      <c r="K23" s="21">
        <v>776</v>
      </c>
      <c r="L23" s="21">
        <v>774</v>
      </c>
      <c r="M23" s="21">
        <v>790</v>
      </c>
      <c r="N23" s="76">
        <f t="shared" si="1"/>
        <v>18</v>
      </c>
      <c r="O23" s="21">
        <v>772</v>
      </c>
      <c r="P23" s="21">
        <v>698</v>
      </c>
      <c r="Q23" s="21">
        <v>43</v>
      </c>
      <c r="R23" s="21">
        <v>50</v>
      </c>
      <c r="S23" s="21">
        <v>0</v>
      </c>
      <c r="T23" s="21">
        <v>0</v>
      </c>
      <c r="U23" s="21">
        <v>0</v>
      </c>
      <c r="V23" s="21">
        <v>0</v>
      </c>
      <c r="W23" s="83">
        <f>((O23-P23)/P23)</f>
        <v>0.10601719197707736</v>
      </c>
      <c r="X23" s="88" t="s">
        <v>88</v>
      </c>
      <c r="Y23" s="88" t="s">
        <v>88</v>
      </c>
      <c r="Z23" s="88">
        <v>14</v>
      </c>
      <c r="AA23" s="85">
        <f>454/(AB23)</f>
        <v>27.968481375358166</v>
      </c>
      <c r="AB23" s="86">
        <f>(P23/Q23)</f>
        <v>16.232558139534884</v>
      </c>
      <c r="AC23" s="87">
        <f>(R23/P23)</f>
        <v>7.1633237822349566E-2</v>
      </c>
      <c r="AD23" s="87">
        <f>(S23/P23)</f>
        <v>0</v>
      </c>
      <c r="AE23" s="87">
        <f>T23/P23</f>
        <v>0</v>
      </c>
      <c r="AF23" s="87">
        <f>U23/P23</f>
        <v>0</v>
      </c>
      <c r="AG23" s="87">
        <f>V23/P23</f>
        <v>0</v>
      </c>
    </row>
    <row r="24" spans="1:33" ht="23.25" customHeight="1">
      <c r="A24" s="6">
        <v>16</v>
      </c>
      <c r="B24" s="72" t="s">
        <v>85</v>
      </c>
      <c r="C24" s="71" t="s">
        <v>86</v>
      </c>
      <c r="D24" s="71" t="s">
        <v>87</v>
      </c>
      <c r="E24" s="17">
        <v>2321218</v>
      </c>
      <c r="F24" s="20">
        <v>12.244</v>
      </c>
      <c r="G24" s="21">
        <v>523</v>
      </c>
      <c r="H24" s="22">
        <v>-18</v>
      </c>
      <c r="I24" s="17">
        <v>796</v>
      </c>
      <c r="J24" s="17">
        <v>792</v>
      </c>
      <c r="K24" s="17">
        <v>778</v>
      </c>
      <c r="L24" s="17">
        <v>774</v>
      </c>
      <c r="M24" s="21">
        <v>792</v>
      </c>
      <c r="N24" s="76">
        <f t="shared" si="1"/>
        <v>18</v>
      </c>
      <c r="O24" s="21">
        <v>774</v>
      </c>
      <c r="P24" s="21">
        <v>700</v>
      </c>
      <c r="Q24" s="21">
        <v>44</v>
      </c>
      <c r="R24" s="21">
        <v>0</v>
      </c>
      <c r="S24" s="21">
        <v>0</v>
      </c>
      <c r="T24" s="21">
        <v>0</v>
      </c>
      <c r="U24" s="21">
        <v>42</v>
      </c>
      <c r="V24" s="51">
        <v>0</v>
      </c>
      <c r="W24" s="83">
        <f>((O24-P24)/P24)</f>
        <v>0.10571428571428572</v>
      </c>
      <c r="X24" s="88" t="s">
        <v>88</v>
      </c>
      <c r="Y24" s="88" t="s">
        <v>88</v>
      </c>
      <c r="Z24" s="88">
        <v>14</v>
      </c>
      <c r="AA24" s="85">
        <f>454/(AB24)</f>
        <v>28.537142857142857</v>
      </c>
      <c r="AB24" s="86">
        <f>(P24/Q24)</f>
        <v>15.909090909090908</v>
      </c>
      <c r="AC24" s="87">
        <f>(R24/P24)</f>
        <v>0</v>
      </c>
      <c r="AD24" s="87">
        <f>(S24/P24)</f>
        <v>0</v>
      </c>
      <c r="AE24" s="87">
        <f>T24/P24</f>
        <v>0</v>
      </c>
      <c r="AF24" s="87">
        <f>U24/P24</f>
        <v>0.06</v>
      </c>
      <c r="AG24" s="87">
        <f>V24/P24</f>
        <v>0</v>
      </c>
    </row>
    <row r="25" spans="1:33" ht="23.25" customHeight="1">
      <c r="A25" s="6">
        <v>17</v>
      </c>
      <c r="B25" s="72" t="s">
        <v>85</v>
      </c>
      <c r="C25" s="73" t="s">
        <v>86</v>
      </c>
      <c r="D25" s="73" t="s">
        <v>87</v>
      </c>
      <c r="E25" s="17">
        <v>2321218</v>
      </c>
      <c r="F25" s="20">
        <v>12.254</v>
      </c>
      <c r="G25" s="21">
        <v>566</v>
      </c>
      <c r="H25" s="22">
        <v>-17.899999999999999</v>
      </c>
      <c r="I25" s="21">
        <v>804</v>
      </c>
      <c r="J25" s="21">
        <v>796</v>
      </c>
      <c r="K25" s="21">
        <v>788</v>
      </c>
      <c r="L25" s="21">
        <v>778</v>
      </c>
      <c r="M25" s="21">
        <v>792</v>
      </c>
      <c r="N25" s="76">
        <f t="shared" si="1"/>
        <v>18</v>
      </c>
      <c r="O25" s="21">
        <v>774</v>
      </c>
      <c r="P25" s="21" t="s">
        <v>89</v>
      </c>
      <c r="Q25" s="21">
        <v>40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83" t="s">
        <v>89</v>
      </c>
      <c r="X25" s="88" t="s">
        <v>88</v>
      </c>
      <c r="Y25" s="88" t="s">
        <v>88</v>
      </c>
      <c r="Z25" s="88">
        <v>14</v>
      </c>
      <c r="AA25" s="85" t="s">
        <v>89</v>
      </c>
      <c r="AB25" s="86" t="s">
        <v>89</v>
      </c>
      <c r="AC25" s="89"/>
      <c r="AD25" s="89"/>
      <c r="AE25" s="89"/>
      <c r="AF25" s="89"/>
      <c r="AG25" s="89"/>
    </row>
    <row r="26" spans="1:33" ht="23.25" customHeight="1">
      <c r="A26" s="6">
        <v>18</v>
      </c>
      <c r="B26" s="72" t="s">
        <v>85</v>
      </c>
      <c r="C26" s="71" t="s">
        <v>86</v>
      </c>
      <c r="D26" s="71" t="s">
        <v>87</v>
      </c>
      <c r="E26" s="17">
        <v>2321218</v>
      </c>
      <c r="F26" s="20">
        <v>12.202</v>
      </c>
      <c r="G26" s="21">
        <v>592</v>
      </c>
      <c r="H26" s="22">
        <v>-19</v>
      </c>
      <c r="I26" s="21">
        <v>804</v>
      </c>
      <c r="J26" s="21">
        <v>798</v>
      </c>
      <c r="K26" s="21">
        <v>786</v>
      </c>
      <c r="L26" s="21">
        <v>782</v>
      </c>
      <c r="M26" s="21">
        <v>794</v>
      </c>
      <c r="N26" s="76">
        <f t="shared" si="1"/>
        <v>16</v>
      </c>
      <c r="O26" s="21">
        <v>778</v>
      </c>
      <c r="P26" s="21" t="s">
        <v>89</v>
      </c>
      <c r="Q26" s="21">
        <v>43</v>
      </c>
      <c r="R26" s="77">
        <v>0</v>
      </c>
      <c r="S26" s="77">
        <v>0</v>
      </c>
      <c r="T26" s="77">
        <v>0</v>
      </c>
      <c r="U26" s="77">
        <v>0</v>
      </c>
      <c r="V26" s="77">
        <v>0</v>
      </c>
      <c r="W26" s="83" t="s">
        <v>89</v>
      </c>
      <c r="X26" s="88" t="s">
        <v>88</v>
      </c>
      <c r="Y26" s="88" t="s">
        <v>88</v>
      </c>
      <c r="Z26" s="88">
        <v>14</v>
      </c>
      <c r="AA26" s="85" t="s">
        <v>89</v>
      </c>
      <c r="AB26" s="86" t="s">
        <v>89</v>
      </c>
      <c r="AC26" s="89"/>
      <c r="AD26" s="89"/>
      <c r="AE26" s="89"/>
      <c r="AF26" s="89"/>
      <c r="AG26" s="89"/>
    </row>
    <row r="27" spans="1:33" ht="23.25" customHeight="1">
      <c r="A27" s="6">
        <v>19</v>
      </c>
      <c r="B27" s="72" t="s">
        <v>85</v>
      </c>
      <c r="C27" s="73" t="s">
        <v>86</v>
      </c>
      <c r="D27" s="73" t="s">
        <v>87</v>
      </c>
      <c r="E27" s="17">
        <v>2321218</v>
      </c>
      <c r="F27" s="20">
        <v>12.288</v>
      </c>
      <c r="G27" s="21">
        <v>528</v>
      </c>
      <c r="H27" s="22">
        <v>-18.5</v>
      </c>
      <c r="I27" s="21">
        <v>796</v>
      </c>
      <c r="J27" s="21">
        <v>794</v>
      </c>
      <c r="K27" s="21">
        <v>778</v>
      </c>
      <c r="L27" s="21">
        <v>786</v>
      </c>
      <c r="M27" s="21">
        <v>792</v>
      </c>
      <c r="N27" s="76">
        <f t="shared" si="1"/>
        <v>18</v>
      </c>
      <c r="O27" s="21">
        <v>774</v>
      </c>
      <c r="P27" s="21" t="s">
        <v>89</v>
      </c>
      <c r="Q27" s="21">
        <v>43</v>
      </c>
      <c r="R27" s="77">
        <v>18</v>
      </c>
      <c r="S27" s="77">
        <v>0</v>
      </c>
      <c r="T27" s="77">
        <v>0</v>
      </c>
      <c r="U27" s="77">
        <v>24</v>
      </c>
      <c r="V27" s="77">
        <v>0</v>
      </c>
      <c r="W27" s="83" t="s">
        <v>89</v>
      </c>
      <c r="X27" s="88" t="s">
        <v>88</v>
      </c>
      <c r="Y27" s="88" t="s">
        <v>88</v>
      </c>
      <c r="Z27" s="88">
        <v>14</v>
      </c>
      <c r="AA27" s="85" t="s">
        <v>89</v>
      </c>
      <c r="AB27" s="86" t="s">
        <v>89</v>
      </c>
      <c r="AC27" s="89"/>
      <c r="AD27" s="89"/>
      <c r="AE27" s="89"/>
      <c r="AF27" s="89"/>
      <c r="AG27" s="89"/>
    </row>
    <row r="28" spans="1:33" ht="23.25" customHeight="1">
      <c r="A28" s="6">
        <v>20</v>
      </c>
      <c r="B28" s="72" t="s">
        <v>85</v>
      </c>
      <c r="C28" s="71" t="s">
        <v>86</v>
      </c>
      <c r="D28" s="71" t="s">
        <v>87</v>
      </c>
      <c r="E28" s="17">
        <v>2321218</v>
      </c>
      <c r="F28" s="20">
        <v>12.26</v>
      </c>
      <c r="G28" s="21">
        <v>673</v>
      </c>
      <c r="H28" s="22">
        <v>-18.2</v>
      </c>
      <c r="I28" s="21">
        <v>794</v>
      </c>
      <c r="J28" s="21">
        <v>794</v>
      </c>
      <c r="K28" s="21">
        <v>776</v>
      </c>
      <c r="L28" s="21">
        <v>776</v>
      </c>
      <c r="M28" s="21">
        <v>798</v>
      </c>
      <c r="N28" s="76">
        <f t="shared" si="1"/>
        <v>16</v>
      </c>
      <c r="O28" s="21">
        <v>782</v>
      </c>
      <c r="P28" s="21" t="s">
        <v>89</v>
      </c>
      <c r="Q28" s="21">
        <v>43</v>
      </c>
      <c r="R28" s="77">
        <v>0</v>
      </c>
      <c r="S28" s="77">
        <v>0</v>
      </c>
      <c r="T28" s="77">
        <v>0</v>
      </c>
      <c r="U28" s="77">
        <v>0</v>
      </c>
      <c r="V28" s="78">
        <v>0</v>
      </c>
      <c r="W28" s="83" t="s">
        <v>89</v>
      </c>
      <c r="X28" s="88" t="s">
        <v>88</v>
      </c>
      <c r="Y28" s="88" t="s">
        <v>88</v>
      </c>
      <c r="Z28" s="88">
        <v>14</v>
      </c>
      <c r="AA28" s="85" t="s">
        <v>89</v>
      </c>
      <c r="AB28" s="86" t="s">
        <v>89</v>
      </c>
      <c r="AC28" s="89"/>
      <c r="AD28" s="89"/>
      <c r="AE28" s="89"/>
      <c r="AF28" s="89"/>
      <c r="AG28" s="89"/>
    </row>
    <row r="29" spans="1:33" ht="23.25" customHeight="1">
      <c r="A29" s="6">
        <v>21</v>
      </c>
      <c r="B29" s="72" t="s">
        <v>85</v>
      </c>
      <c r="C29" s="73" t="s">
        <v>86</v>
      </c>
      <c r="D29" s="73" t="s">
        <v>87</v>
      </c>
      <c r="E29" s="17">
        <v>2321218</v>
      </c>
      <c r="F29" s="20">
        <v>12.244</v>
      </c>
      <c r="G29" s="21">
        <v>933</v>
      </c>
      <c r="H29" s="22">
        <v>-19</v>
      </c>
      <c r="I29" s="21">
        <v>796</v>
      </c>
      <c r="J29" s="21">
        <v>794</v>
      </c>
      <c r="K29" s="21">
        <v>784</v>
      </c>
      <c r="L29" s="21">
        <v>776</v>
      </c>
      <c r="M29" s="21">
        <v>792</v>
      </c>
      <c r="N29" s="76">
        <f t="shared" si="1"/>
        <v>20</v>
      </c>
      <c r="O29" s="21">
        <v>772</v>
      </c>
      <c r="P29" s="21" t="s">
        <v>89</v>
      </c>
      <c r="Q29" s="21">
        <v>40</v>
      </c>
      <c r="R29" s="77">
        <v>54</v>
      </c>
      <c r="S29" s="77">
        <v>0</v>
      </c>
      <c r="T29" s="77">
        <v>0</v>
      </c>
      <c r="U29" s="77">
        <v>0</v>
      </c>
      <c r="V29" s="77">
        <v>0</v>
      </c>
      <c r="W29" s="83" t="s">
        <v>89</v>
      </c>
      <c r="X29" s="88" t="s">
        <v>88</v>
      </c>
      <c r="Y29" s="88" t="s">
        <v>88</v>
      </c>
      <c r="Z29" s="88">
        <v>14</v>
      </c>
      <c r="AA29" s="85" t="s">
        <v>89</v>
      </c>
      <c r="AB29" s="86" t="s">
        <v>89</v>
      </c>
      <c r="AC29" s="89"/>
      <c r="AD29" s="89"/>
      <c r="AE29" s="89"/>
      <c r="AF29" s="89"/>
      <c r="AG29" s="89"/>
    </row>
    <row r="30" spans="1:33" ht="23.25" customHeight="1">
      <c r="A30" s="6">
        <v>22</v>
      </c>
      <c r="B30" s="72" t="s">
        <v>85</v>
      </c>
      <c r="C30" s="71" t="s">
        <v>86</v>
      </c>
      <c r="D30" s="71" t="s">
        <v>87</v>
      </c>
      <c r="E30" s="17">
        <v>2321218</v>
      </c>
      <c r="F30" s="20">
        <v>12.326000000000001</v>
      </c>
      <c r="G30" s="21">
        <v>945</v>
      </c>
      <c r="H30" s="22">
        <v>-18.5</v>
      </c>
      <c r="I30" s="21">
        <v>794</v>
      </c>
      <c r="J30" s="21">
        <v>798</v>
      </c>
      <c r="K30" s="21">
        <v>772</v>
      </c>
      <c r="L30" s="21">
        <v>780</v>
      </c>
      <c r="M30" s="21" t="s">
        <v>89</v>
      </c>
      <c r="N30" s="76" t="s">
        <v>89</v>
      </c>
      <c r="O30" s="21" t="s">
        <v>89</v>
      </c>
      <c r="P30" s="21" t="s">
        <v>89</v>
      </c>
      <c r="Q30" s="21" t="s">
        <v>89</v>
      </c>
      <c r="R30" s="21" t="s">
        <v>89</v>
      </c>
      <c r="S30" s="21" t="s">
        <v>89</v>
      </c>
      <c r="T30" s="21" t="s">
        <v>89</v>
      </c>
      <c r="U30" s="21" t="s">
        <v>89</v>
      </c>
      <c r="V30" s="21" t="s">
        <v>89</v>
      </c>
      <c r="W30" s="83" t="s">
        <v>89</v>
      </c>
      <c r="X30" s="88" t="s">
        <v>88</v>
      </c>
      <c r="Y30" s="88" t="s">
        <v>88</v>
      </c>
      <c r="Z30" s="88">
        <v>14</v>
      </c>
      <c r="AA30" s="85" t="s">
        <v>89</v>
      </c>
      <c r="AB30" s="86" t="s">
        <v>89</v>
      </c>
      <c r="AC30" s="87" t="s">
        <v>89</v>
      </c>
      <c r="AD30" s="87" t="s">
        <v>89</v>
      </c>
      <c r="AE30" s="87" t="s">
        <v>89</v>
      </c>
      <c r="AF30" s="87" t="s">
        <v>89</v>
      </c>
      <c r="AG30" s="87" t="s">
        <v>89</v>
      </c>
    </row>
    <row r="31" spans="1:33" ht="23.25" customHeight="1">
      <c r="A31" s="6">
        <v>23</v>
      </c>
      <c r="B31" s="72" t="s">
        <v>90</v>
      </c>
      <c r="C31" s="73" t="s">
        <v>85</v>
      </c>
      <c r="D31" s="73" t="s">
        <v>91</v>
      </c>
      <c r="E31" s="17">
        <v>2321221</v>
      </c>
      <c r="F31" s="20">
        <v>12.222</v>
      </c>
      <c r="G31" s="21">
        <v>989</v>
      </c>
      <c r="H31" s="22">
        <v>-18.2</v>
      </c>
      <c r="I31" s="21">
        <v>798</v>
      </c>
      <c r="J31" s="21">
        <v>796</v>
      </c>
      <c r="K31" s="21">
        <v>780</v>
      </c>
      <c r="L31" s="21">
        <v>780</v>
      </c>
      <c r="M31" s="21">
        <v>800</v>
      </c>
      <c r="N31" s="76">
        <f t="shared" si="1"/>
        <v>18</v>
      </c>
      <c r="O31" s="21">
        <v>782</v>
      </c>
      <c r="P31" s="21">
        <v>712</v>
      </c>
      <c r="Q31" s="21">
        <v>41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83">
        <f>((O31-P31)/P31)</f>
        <v>9.8314606741573038E-2</v>
      </c>
      <c r="X31" s="88" t="s">
        <v>88</v>
      </c>
      <c r="Y31" s="88" t="s">
        <v>88</v>
      </c>
      <c r="Z31" s="88">
        <v>14</v>
      </c>
      <c r="AA31" s="85">
        <f>454/(AB31)</f>
        <v>26.143258426966291</v>
      </c>
      <c r="AB31" s="86">
        <f>(P31/Q31)</f>
        <v>17.365853658536587</v>
      </c>
      <c r="AC31" s="87">
        <f>(R31/P31)</f>
        <v>0</v>
      </c>
      <c r="AD31" s="87">
        <f>(S31/P31)</f>
        <v>0</v>
      </c>
      <c r="AE31" s="87">
        <f>T31/P31</f>
        <v>0</v>
      </c>
      <c r="AF31" s="87">
        <f>U31/P31</f>
        <v>0</v>
      </c>
      <c r="AG31" s="87">
        <f>V31/P31</f>
        <v>0</v>
      </c>
    </row>
    <row r="32" spans="1:33" ht="23.25" customHeight="1">
      <c r="A32" s="6">
        <v>24</v>
      </c>
      <c r="B32" s="72" t="s">
        <v>90</v>
      </c>
      <c r="C32" s="71" t="s">
        <v>85</v>
      </c>
      <c r="D32" s="71" t="s">
        <v>91</v>
      </c>
      <c r="E32" s="17">
        <v>2321221</v>
      </c>
      <c r="F32" s="20">
        <v>12.256</v>
      </c>
      <c r="G32" s="21">
        <v>1046</v>
      </c>
      <c r="H32" s="22">
        <v>-19.2</v>
      </c>
      <c r="I32" s="21">
        <v>790</v>
      </c>
      <c r="J32" s="21">
        <v>794</v>
      </c>
      <c r="K32" s="21">
        <v>774</v>
      </c>
      <c r="L32" s="21">
        <v>778</v>
      </c>
      <c r="M32" s="21">
        <v>794</v>
      </c>
      <c r="N32" s="76">
        <f t="shared" si="1"/>
        <v>16</v>
      </c>
      <c r="O32" s="21">
        <v>778</v>
      </c>
      <c r="P32" s="21">
        <v>708</v>
      </c>
      <c r="Q32" s="21">
        <v>39</v>
      </c>
      <c r="R32" s="21">
        <v>0</v>
      </c>
      <c r="S32" s="21">
        <v>0</v>
      </c>
      <c r="T32" s="21">
        <v>0</v>
      </c>
      <c r="U32" s="21">
        <v>16</v>
      </c>
      <c r="V32" s="51">
        <v>0</v>
      </c>
      <c r="W32" s="83">
        <f>((O32-P32)/P32)</f>
        <v>9.8870056497175146E-2</v>
      </c>
      <c r="X32" s="88" t="s">
        <v>88</v>
      </c>
      <c r="Y32" s="88" t="s">
        <v>88</v>
      </c>
      <c r="Z32" s="88">
        <v>14</v>
      </c>
      <c r="AA32" s="85">
        <f>454/(AB32)</f>
        <v>25.008474576271187</v>
      </c>
      <c r="AB32" s="86">
        <f>(P32/Q32)</f>
        <v>18.153846153846153</v>
      </c>
      <c r="AC32" s="87">
        <f>(R32/P32)</f>
        <v>0</v>
      </c>
      <c r="AD32" s="87">
        <f>(S32/P32)</f>
        <v>0</v>
      </c>
      <c r="AE32" s="87">
        <f>T32/P32</f>
        <v>0</v>
      </c>
      <c r="AF32" s="87">
        <f>U32/P32</f>
        <v>2.2598870056497175E-2</v>
      </c>
      <c r="AG32" s="87">
        <f>V32/P32</f>
        <v>0</v>
      </c>
    </row>
    <row r="33" spans="1:33" ht="23.25" customHeight="1">
      <c r="A33" s="6">
        <v>25</v>
      </c>
      <c r="B33" s="72" t="s">
        <v>90</v>
      </c>
      <c r="C33" s="73" t="s">
        <v>85</v>
      </c>
      <c r="D33" s="73" t="s">
        <v>91</v>
      </c>
      <c r="E33" s="17">
        <v>2321221</v>
      </c>
      <c r="F33" s="20">
        <v>12.215999999999999</v>
      </c>
      <c r="G33" s="21">
        <v>1063</v>
      </c>
      <c r="H33" s="22">
        <v>-19.2</v>
      </c>
      <c r="I33" s="21">
        <v>794</v>
      </c>
      <c r="J33" s="21">
        <v>796</v>
      </c>
      <c r="K33" s="21">
        <v>778</v>
      </c>
      <c r="L33" s="21">
        <v>778</v>
      </c>
      <c r="M33" s="21">
        <v>794</v>
      </c>
      <c r="N33" s="76">
        <f t="shared" si="1"/>
        <v>16</v>
      </c>
      <c r="O33" s="21">
        <v>778</v>
      </c>
      <c r="P33" s="21">
        <v>720</v>
      </c>
      <c r="Q33" s="21">
        <v>39</v>
      </c>
      <c r="R33" s="21">
        <v>0</v>
      </c>
      <c r="S33" s="21">
        <v>0</v>
      </c>
      <c r="T33" s="21">
        <v>0</v>
      </c>
      <c r="U33" s="21">
        <v>22</v>
      </c>
      <c r="V33" s="21">
        <v>0</v>
      </c>
      <c r="W33" s="83">
        <f>((O33-P33)/P33)</f>
        <v>8.0555555555555561E-2</v>
      </c>
      <c r="X33" s="88" t="s">
        <v>88</v>
      </c>
      <c r="Y33" s="88" t="s">
        <v>88</v>
      </c>
      <c r="Z33" s="88">
        <v>14</v>
      </c>
      <c r="AA33" s="85">
        <f>454/(AB33)</f>
        <v>24.591666666666669</v>
      </c>
      <c r="AB33" s="86">
        <f>(P33/Q33)</f>
        <v>18.46153846153846</v>
      </c>
      <c r="AC33" s="87">
        <f>(R33/P33)</f>
        <v>0</v>
      </c>
      <c r="AD33" s="87">
        <f>(S33/P33)</f>
        <v>0</v>
      </c>
      <c r="AE33" s="87">
        <f>T33/P33</f>
        <v>0</v>
      </c>
      <c r="AF33" s="87">
        <f>U33/P33</f>
        <v>3.0555555555555555E-2</v>
      </c>
      <c r="AG33" s="87">
        <f>V33/P33</f>
        <v>0</v>
      </c>
    </row>
    <row r="34" spans="1:33" ht="23.25" customHeight="1">
      <c r="A34" s="6">
        <v>26</v>
      </c>
      <c r="B34" s="72" t="s">
        <v>90</v>
      </c>
      <c r="C34" s="71" t="s">
        <v>85</v>
      </c>
      <c r="D34" s="71" t="s">
        <v>91</v>
      </c>
      <c r="E34" s="17">
        <v>2321221</v>
      </c>
      <c r="F34" s="20">
        <v>12.24</v>
      </c>
      <c r="G34" s="21">
        <v>1085</v>
      </c>
      <c r="H34" s="22">
        <v>-17.399999999999999</v>
      </c>
      <c r="I34" s="21">
        <v>792</v>
      </c>
      <c r="J34" s="21">
        <v>794</v>
      </c>
      <c r="K34" s="21">
        <v>776</v>
      </c>
      <c r="L34" s="21">
        <v>778</v>
      </c>
      <c r="M34" s="21">
        <v>792</v>
      </c>
      <c r="N34" s="76">
        <f t="shared" si="1"/>
        <v>16</v>
      </c>
      <c r="O34" s="21">
        <v>776</v>
      </c>
      <c r="P34" s="21" t="s">
        <v>89</v>
      </c>
      <c r="Q34" s="21">
        <v>43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83" t="s">
        <v>89</v>
      </c>
      <c r="X34" s="88" t="s">
        <v>88</v>
      </c>
      <c r="Y34" s="88" t="s">
        <v>88</v>
      </c>
      <c r="Z34" s="88">
        <v>14</v>
      </c>
      <c r="AA34" s="85" t="s">
        <v>89</v>
      </c>
      <c r="AB34" s="86" t="s">
        <v>89</v>
      </c>
      <c r="AC34" s="89"/>
      <c r="AD34" s="89"/>
      <c r="AE34" s="89"/>
      <c r="AF34" s="89"/>
      <c r="AG34" s="89"/>
    </row>
    <row r="35" spans="1:33" ht="23.25" customHeight="1">
      <c r="A35" s="6">
        <v>27</v>
      </c>
      <c r="B35" s="72" t="s">
        <v>90</v>
      </c>
      <c r="C35" s="73" t="s">
        <v>85</v>
      </c>
      <c r="D35" s="73" t="s">
        <v>91</v>
      </c>
      <c r="E35" s="17">
        <v>2321221</v>
      </c>
      <c r="F35" s="20">
        <v>12.268000000000001</v>
      </c>
      <c r="G35" s="21">
        <v>1116</v>
      </c>
      <c r="H35" s="22">
        <v>-19</v>
      </c>
      <c r="I35" s="21">
        <v>792</v>
      </c>
      <c r="J35" s="21">
        <v>794</v>
      </c>
      <c r="K35" s="21">
        <v>776</v>
      </c>
      <c r="L35" s="21">
        <v>778</v>
      </c>
      <c r="M35" s="21">
        <v>794</v>
      </c>
      <c r="N35" s="76">
        <f t="shared" si="1"/>
        <v>18</v>
      </c>
      <c r="O35" s="21">
        <v>776</v>
      </c>
      <c r="P35" s="21" t="s">
        <v>89</v>
      </c>
      <c r="Q35" s="21">
        <v>44</v>
      </c>
      <c r="R35" s="21">
        <v>0</v>
      </c>
      <c r="S35" s="21">
        <v>0</v>
      </c>
      <c r="T35" s="21">
        <v>0</v>
      </c>
      <c r="U35" s="21">
        <v>48</v>
      </c>
      <c r="V35" s="21">
        <v>0</v>
      </c>
      <c r="W35" s="83" t="s">
        <v>89</v>
      </c>
      <c r="X35" s="88" t="s">
        <v>88</v>
      </c>
      <c r="Y35" s="88" t="s">
        <v>88</v>
      </c>
      <c r="Z35" s="88">
        <v>14</v>
      </c>
      <c r="AA35" s="85" t="s">
        <v>89</v>
      </c>
      <c r="AB35" s="86" t="s">
        <v>89</v>
      </c>
      <c r="AC35" s="89"/>
      <c r="AD35" s="89"/>
      <c r="AE35" s="89"/>
      <c r="AF35" s="89"/>
      <c r="AG35" s="89"/>
    </row>
    <row r="36" spans="1:33" ht="23.25" customHeight="1">
      <c r="A36" s="6">
        <v>28</v>
      </c>
      <c r="B36" s="72" t="s">
        <v>90</v>
      </c>
      <c r="C36" s="71" t="s">
        <v>85</v>
      </c>
      <c r="D36" s="71" t="s">
        <v>91</v>
      </c>
      <c r="E36" s="17">
        <v>2321221</v>
      </c>
      <c r="F36" s="20">
        <v>12.27</v>
      </c>
      <c r="G36" s="21">
        <v>1139</v>
      </c>
      <c r="H36" s="22">
        <v>-19.5</v>
      </c>
      <c r="I36" s="21">
        <v>802</v>
      </c>
      <c r="J36" s="21">
        <v>794</v>
      </c>
      <c r="K36" s="21">
        <v>786</v>
      </c>
      <c r="L36" s="21">
        <v>776</v>
      </c>
      <c r="M36" s="21">
        <v>796</v>
      </c>
      <c r="N36" s="76">
        <f t="shared" si="1"/>
        <v>18</v>
      </c>
      <c r="O36" s="21">
        <v>778</v>
      </c>
      <c r="P36" s="21" t="s">
        <v>89</v>
      </c>
      <c r="Q36" s="21">
        <v>42</v>
      </c>
      <c r="R36" s="21">
        <v>0</v>
      </c>
      <c r="S36" s="21">
        <v>0</v>
      </c>
      <c r="T36" s="21">
        <v>0</v>
      </c>
      <c r="U36" s="21">
        <v>0</v>
      </c>
      <c r="V36" s="51">
        <v>0</v>
      </c>
      <c r="W36" s="49" t="s">
        <v>89</v>
      </c>
      <c r="X36" s="50" t="s">
        <v>88</v>
      </c>
      <c r="Y36" s="50" t="s">
        <v>88</v>
      </c>
      <c r="Z36" s="50">
        <v>14</v>
      </c>
      <c r="AA36" s="56" t="s">
        <v>89</v>
      </c>
      <c r="AB36" s="57" t="s">
        <v>89</v>
      </c>
      <c r="AC36" s="67"/>
      <c r="AD36" s="67"/>
      <c r="AE36" s="67"/>
      <c r="AF36" s="67"/>
      <c r="AG36" s="67"/>
    </row>
    <row r="37" spans="1:33" ht="23.25" customHeight="1">
      <c r="A37" s="6">
        <v>29</v>
      </c>
      <c r="B37" s="72" t="s">
        <v>90</v>
      </c>
      <c r="C37" s="73" t="s">
        <v>85</v>
      </c>
      <c r="D37" s="73" t="s">
        <v>91</v>
      </c>
      <c r="E37" s="17">
        <v>2321221</v>
      </c>
      <c r="F37" s="20">
        <v>12.24</v>
      </c>
      <c r="G37" s="21">
        <v>1183</v>
      </c>
      <c r="H37" s="22">
        <v>-18.2</v>
      </c>
      <c r="I37" s="21">
        <v>800</v>
      </c>
      <c r="J37" s="21">
        <v>798</v>
      </c>
      <c r="K37" s="21">
        <v>782</v>
      </c>
      <c r="L37" s="21">
        <v>780</v>
      </c>
      <c r="M37" s="21">
        <v>796</v>
      </c>
      <c r="N37" s="76">
        <f t="shared" si="1"/>
        <v>16</v>
      </c>
      <c r="O37" s="21">
        <v>780</v>
      </c>
      <c r="P37" s="21" t="s">
        <v>89</v>
      </c>
      <c r="Q37" s="21">
        <v>42</v>
      </c>
      <c r="R37" s="21">
        <v>0</v>
      </c>
      <c r="S37" s="21">
        <v>0</v>
      </c>
      <c r="T37" s="21">
        <v>0</v>
      </c>
      <c r="U37" s="21">
        <v>34</v>
      </c>
      <c r="V37" s="21">
        <v>0</v>
      </c>
      <c r="W37" s="49" t="s">
        <v>89</v>
      </c>
      <c r="X37" s="50" t="s">
        <v>88</v>
      </c>
      <c r="Y37" s="50" t="s">
        <v>88</v>
      </c>
      <c r="Z37" s="50">
        <v>14</v>
      </c>
      <c r="AA37" s="56" t="s">
        <v>89</v>
      </c>
      <c r="AB37" s="57" t="s">
        <v>89</v>
      </c>
      <c r="AC37" s="67"/>
      <c r="AD37" s="67"/>
      <c r="AE37" s="67"/>
      <c r="AF37" s="67"/>
      <c r="AG37" s="67"/>
    </row>
    <row r="38" spans="1:33" ht="23.25" customHeight="1">
      <c r="A38" s="6">
        <v>30</v>
      </c>
      <c r="B38" s="72" t="s">
        <v>90</v>
      </c>
      <c r="C38" s="71" t="s">
        <v>85</v>
      </c>
      <c r="D38" s="71" t="s">
        <v>91</v>
      </c>
      <c r="E38" s="17">
        <v>2321221</v>
      </c>
      <c r="F38" s="20">
        <v>12.268000000000001</v>
      </c>
      <c r="G38" s="21">
        <v>1216</v>
      </c>
      <c r="H38" s="22">
        <v>-18.5</v>
      </c>
      <c r="I38" s="17">
        <v>794</v>
      </c>
      <c r="J38" s="17">
        <v>790</v>
      </c>
      <c r="K38" s="17">
        <v>778</v>
      </c>
      <c r="L38" s="17">
        <v>774</v>
      </c>
      <c r="M38" s="21" t="s">
        <v>89</v>
      </c>
      <c r="N38" s="76" t="s">
        <v>89</v>
      </c>
      <c r="O38" s="21" t="s">
        <v>89</v>
      </c>
      <c r="P38" s="21" t="s">
        <v>89</v>
      </c>
      <c r="Q38" s="21" t="s">
        <v>89</v>
      </c>
      <c r="R38" s="21" t="s">
        <v>89</v>
      </c>
      <c r="S38" s="21" t="s">
        <v>89</v>
      </c>
      <c r="T38" s="21" t="s">
        <v>89</v>
      </c>
      <c r="U38" s="21" t="s">
        <v>89</v>
      </c>
      <c r="V38" s="51" t="s">
        <v>89</v>
      </c>
      <c r="W38" s="49" t="s">
        <v>89</v>
      </c>
      <c r="X38" s="50" t="s">
        <v>88</v>
      </c>
      <c r="Y38" s="50" t="s">
        <v>88</v>
      </c>
      <c r="Z38" s="50">
        <v>14</v>
      </c>
      <c r="AA38" s="56" t="s">
        <v>89</v>
      </c>
      <c r="AB38" s="57" t="s">
        <v>89</v>
      </c>
      <c r="AC38" s="66" t="s">
        <v>89</v>
      </c>
      <c r="AD38" s="66" t="s">
        <v>89</v>
      </c>
      <c r="AE38" s="66" t="s">
        <v>89</v>
      </c>
      <c r="AF38" s="66" t="s">
        <v>89</v>
      </c>
      <c r="AG38" s="66" t="s">
        <v>89</v>
      </c>
    </row>
    <row r="39" spans="1:33" ht="23.25" customHeight="1">
      <c r="A39" s="6">
        <v>31</v>
      </c>
      <c r="B39" s="72" t="s">
        <v>92</v>
      </c>
      <c r="C39" s="73" t="s">
        <v>85</v>
      </c>
      <c r="D39" s="73" t="s">
        <v>91</v>
      </c>
      <c r="E39" s="17">
        <v>2321221</v>
      </c>
      <c r="F39" s="20">
        <v>12.228</v>
      </c>
      <c r="G39" s="21">
        <v>1240</v>
      </c>
      <c r="H39" s="22">
        <v>-17.600000000000001</v>
      </c>
      <c r="I39" s="17">
        <v>792</v>
      </c>
      <c r="J39" s="17">
        <v>790</v>
      </c>
      <c r="K39" s="17">
        <v>778</v>
      </c>
      <c r="L39" s="17">
        <v>780</v>
      </c>
      <c r="M39" s="21">
        <v>794</v>
      </c>
      <c r="N39" s="76">
        <f t="shared" si="1"/>
        <v>16</v>
      </c>
      <c r="O39" s="21">
        <v>778</v>
      </c>
      <c r="P39" s="21">
        <v>716</v>
      </c>
      <c r="Q39" s="21">
        <v>40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83">
        <f>((O39-P39)/P39)</f>
        <v>8.6592178770949726E-2</v>
      </c>
      <c r="X39" s="88" t="s">
        <v>88</v>
      </c>
      <c r="Y39" s="88" t="s">
        <v>88</v>
      </c>
      <c r="Z39" s="88">
        <v>14</v>
      </c>
      <c r="AA39" s="85">
        <f>454/(AB39)</f>
        <v>25.363128491620113</v>
      </c>
      <c r="AB39" s="86">
        <f>(P39/Q39)</f>
        <v>17.899999999999999</v>
      </c>
      <c r="AC39" s="87">
        <f>(R39/P39)</f>
        <v>0</v>
      </c>
      <c r="AD39" s="87">
        <f>(S39/P39)</f>
        <v>0</v>
      </c>
      <c r="AE39" s="87">
        <f>T39/P39</f>
        <v>0</v>
      </c>
      <c r="AF39" s="87">
        <f>U39/P39</f>
        <v>0</v>
      </c>
      <c r="AG39" s="87">
        <f>V39/P39</f>
        <v>0</v>
      </c>
    </row>
    <row r="40" spans="1:33" ht="23.25" customHeight="1">
      <c r="A40" s="6">
        <v>32</v>
      </c>
      <c r="B40" s="72" t="s">
        <v>92</v>
      </c>
      <c r="C40" s="71" t="s">
        <v>85</v>
      </c>
      <c r="D40" s="71" t="s">
        <v>91</v>
      </c>
      <c r="E40" s="17">
        <v>2321221</v>
      </c>
      <c r="F40" s="20">
        <v>12.215999999999999</v>
      </c>
      <c r="G40" s="21">
        <v>1250</v>
      </c>
      <c r="H40" s="22">
        <v>-19.2</v>
      </c>
      <c r="I40" s="17">
        <v>790</v>
      </c>
      <c r="J40" s="17">
        <v>796</v>
      </c>
      <c r="K40" s="17">
        <v>784</v>
      </c>
      <c r="L40" s="17">
        <v>784</v>
      </c>
      <c r="M40" s="21">
        <v>794</v>
      </c>
      <c r="N40" s="76">
        <f t="shared" si="1"/>
        <v>16</v>
      </c>
      <c r="O40" s="21">
        <v>778</v>
      </c>
      <c r="P40" s="21">
        <v>718</v>
      </c>
      <c r="Q40" s="21">
        <v>39</v>
      </c>
      <c r="R40" s="21">
        <v>0</v>
      </c>
      <c r="S40" s="21">
        <v>0</v>
      </c>
      <c r="T40" s="21">
        <v>0</v>
      </c>
      <c r="U40" s="21">
        <v>0</v>
      </c>
      <c r="V40" s="51">
        <v>0</v>
      </c>
      <c r="W40" s="83">
        <f>((O40-P40)/P40)</f>
        <v>8.3565459610027856E-2</v>
      </c>
      <c r="X40" s="88" t="s">
        <v>88</v>
      </c>
      <c r="Y40" s="88" t="s">
        <v>88</v>
      </c>
      <c r="Z40" s="88">
        <v>14</v>
      </c>
      <c r="AA40" s="85">
        <f>454/(AB40)</f>
        <v>24.660167130919223</v>
      </c>
      <c r="AB40" s="86">
        <f>(P40/Q40)</f>
        <v>18.410256410256409</v>
      </c>
      <c r="AC40" s="87">
        <f>(R40/P40)</f>
        <v>0</v>
      </c>
      <c r="AD40" s="87">
        <f>(S40/P40)</f>
        <v>0</v>
      </c>
      <c r="AE40" s="87">
        <f>T40/P40</f>
        <v>0</v>
      </c>
      <c r="AF40" s="87">
        <f>U40/P40</f>
        <v>0</v>
      </c>
      <c r="AG40" s="87">
        <f>V40/P40</f>
        <v>0</v>
      </c>
    </row>
    <row r="41" spans="1:33" ht="23.25" customHeight="1">
      <c r="A41" s="6">
        <v>33</v>
      </c>
      <c r="B41" s="72" t="s">
        <v>92</v>
      </c>
      <c r="C41" s="73" t="s">
        <v>85</v>
      </c>
      <c r="D41" s="73" t="s">
        <v>91</v>
      </c>
      <c r="E41" s="17">
        <v>2321221</v>
      </c>
      <c r="F41" s="20">
        <v>12.234</v>
      </c>
      <c r="G41" s="21">
        <v>1291</v>
      </c>
      <c r="H41" s="22">
        <v>-19.5</v>
      </c>
      <c r="I41" s="17">
        <v>792</v>
      </c>
      <c r="J41" s="17">
        <v>796</v>
      </c>
      <c r="K41" s="17">
        <v>770</v>
      </c>
      <c r="L41" s="17">
        <v>782</v>
      </c>
      <c r="M41" s="21">
        <v>798</v>
      </c>
      <c r="N41" s="76">
        <f t="shared" si="1"/>
        <v>16</v>
      </c>
      <c r="O41" s="21">
        <v>782</v>
      </c>
      <c r="P41" s="21">
        <v>712</v>
      </c>
      <c r="Q41" s="21">
        <v>40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83">
        <f>((O41-P41)/P41)</f>
        <v>9.8314606741573038E-2</v>
      </c>
      <c r="X41" s="88" t="s">
        <v>88</v>
      </c>
      <c r="Y41" s="88" t="s">
        <v>88</v>
      </c>
      <c r="Z41" s="88">
        <v>14</v>
      </c>
      <c r="AA41" s="85">
        <f>454/(AB41)</f>
        <v>25.50561797752809</v>
      </c>
      <c r="AB41" s="86">
        <f>(P41/Q41)</f>
        <v>17.8</v>
      </c>
      <c r="AC41" s="87">
        <f>(R41/P41)</f>
        <v>0</v>
      </c>
      <c r="AD41" s="87">
        <f>(S41/P41)</f>
        <v>0</v>
      </c>
      <c r="AE41" s="87">
        <f>T41/P41</f>
        <v>0</v>
      </c>
      <c r="AF41" s="87">
        <f>U41/P41</f>
        <v>0</v>
      </c>
      <c r="AG41" s="87">
        <f>V41/P41</f>
        <v>0</v>
      </c>
    </row>
    <row r="42" spans="1:33" ht="23.25" customHeight="1">
      <c r="A42" s="6">
        <v>34</v>
      </c>
      <c r="B42" s="72" t="s">
        <v>92</v>
      </c>
      <c r="C42" s="71" t="s">
        <v>86</v>
      </c>
      <c r="D42" s="71" t="s">
        <v>87</v>
      </c>
      <c r="E42" s="17">
        <v>7721218</v>
      </c>
      <c r="F42" s="20">
        <v>12.273999999999999</v>
      </c>
      <c r="G42" s="21">
        <v>1308</v>
      </c>
      <c r="H42" s="22">
        <v>-18.5</v>
      </c>
      <c r="I42" s="17">
        <v>794</v>
      </c>
      <c r="J42" s="17">
        <v>804</v>
      </c>
      <c r="K42" s="17">
        <v>778</v>
      </c>
      <c r="L42" s="17">
        <v>776</v>
      </c>
      <c r="M42" s="21">
        <v>788</v>
      </c>
      <c r="N42" s="76">
        <f t="shared" si="1"/>
        <v>16</v>
      </c>
      <c r="O42" s="21">
        <v>772</v>
      </c>
      <c r="P42" s="21">
        <v>712</v>
      </c>
      <c r="Q42" s="21">
        <v>42</v>
      </c>
      <c r="R42" s="21">
        <v>0</v>
      </c>
      <c r="S42" s="21">
        <v>0</v>
      </c>
      <c r="T42" s="21">
        <v>0</v>
      </c>
      <c r="U42" s="21">
        <v>0</v>
      </c>
      <c r="V42" s="51">
        <v>0</v>
      </c>
      <c r="W42" s="83">
        <f>((O42-P42)/P42)</f>
        <v>8.4269662921348312E-2</v>
      </c>
      <c r="X42" s="88" t="s">
        <v>88</v>
      </c>
      <c r="Y42" s="88" t="s">
        <v>88</v>
      </c>
      <c r="Z42" s="88">
        <v>14</v>
      </c>
      <c r="AA42" s="85">
        <f>454/(AB42)</f>
        <v>26.780898876404493</v>
      </c>
      <c r="AB42" s="86">
        <f>(P42/Q42)</f>
        <v>16.952380952380953</v>
      </c>
      <c r="AC42" s="87">
        <f>(R42/P42)</f>
        <v>0</v>
      </c>
      <c r="AD42" s="87">
        <f>(S42/P42)</f>
        <v>0</v>
      </c>
      <c r="AE42" s="87">
        <f>T42/P42</f>
        <v>0</v>
      </c>
      <c r="AF42" s="87">
        <f>U42/P42</f>
        <v>0</v>
      </c>
      <c r="AG42" s="87">
        <f>V42/P42</f>
        <v>0</v>
      </c>
    </row>
    <row r="43" spans="1:33" ht="23.25" customHeight="1">
      <c r="A43" s="6">
        <v>35</v>
      </c>
      <c r="B43" s="72" t="s">
        <v>92</v>
      </c>
      <c r="C43" s="73" t="s">
        <v>86</v>
      </c>
      <c r="D43" s="73" t="s">
        <v>87</v>
      </c>
      <c r="E43" s="17">
        <v>7721218</v>
      </c>
      <c r="F43" s="20">
        <v>12.244</v>
      </c>
      <c r="G43" s="21">
        <v>1325</v>
      </c>
      <c r="H43" s="22">
        <v>-19.2</v>
      </c>
      <c r="I43" s="17">
        <v>796</v>
      </c>
      <c r="J43" s="17">
        <v>794</v>
      </c>
      <c r="K43" s="17">
        <v>774</v>
      </c>
      <c r="L43" s="17">
        <v>774</v>
      </c>
      <c r="M43" s="21">
        <v>790</v>
      </c>
      <c r="N43" s="76">
        <f t="shared" si="1"/>
        <v>16</v>
      </c>
      <c r="O43" s="21">
        <v>774</v>
      </c>
      <c r="P43" s="21">
        <v>708</v>
      </c>
      <c r="Q43" s="21">
        <v>41</v>
      </c>
      <c r="R43" s="21">
        <v>0</v>
      </c>
      <c r="S43" s="21">
        <v>0</v>
      </c>
      <c r="T43" s="21">
        <v>0</v>
      </c>
      <c r="U43" s="21">
        <v>0</v>
      </c>
      <c r="V43" s="51">
        <v>0</v>
      </c>
      <c r="W43" s="83">
        <f>((O43-P43)/P43)</f>
        <v>9.3220338983050849E-2</v>
      </c>
      <c r="X43" s="88" t="s">
        <v>88</v>
      </c>
      <c r="Y43" s="88" t="s">
        <v>88</v>
      </c>
      <c r="Z43" s="88">
        <v>14</v>
      </c>
      <c r="AA43" s="85">
        <f>454/(AB43)</f>
        <v>26.290960451977398</v>
      </c>
      <c r="AB43" s="86">
        <f>(P43/Q43)</f>
        <v>17.26829268292683</v>
      </c>
      <c r="AC43" s="87">
        <f>(R43/P43)</f>
        <v>0</v>
      </c>
      <c r="AD43" s="87">
        <f>(S43/P43)</f>
        <v>0</v>
      </c>
      <c r="AE43" s="87">
        <f>T43/P43</f>
        <v>0</v>
      </c>
      <c r="AF43" s="87">
        <f>U43/P43</f>
        <v>0</v>
      </c>
      <c r="AG43" s="87">
        <f>V43/P43</f>
        <v>0</v>
      </c>
    </row>
    <row r="44" spans="1:33" ht="23.25" customHeight="1" thickBot="1">
      <c r="A44" s="6">
        <v>36</v>
      </c>
      <c r="B44" s="72" t="s">
        <v>92</v>
      </c>
      <c r="C44" s="73" t="s">
        <v>85</v>
      </c>
      <c r="D44" s="73" t="s">
        <v>91</v>
      </c>
      <c r="E44" s="17">
        <v>2321221</v>
      </c>
      <c r="F44" s="20">
        <v>12.231999999999999</v>
      </c>
      <c r="G44" s="21">
        <v>1349</v>
      </c>
      <c r="H44" s="22">
        <v>-17.600000000000001</v>
      </c>
      <c r="I44" s="17">
        <v>792</v>
      </c>
      <c r="J44" s="17">
        <v>794</v>
      </c>
      <c r="K44" s="17" t="s">
        <v>89</v>
      </c>
      <c r="L44" s="17" t="s">
        <v>89</v>
      </c>
      <c r="M44" s="21" t="s">
        <v>89</v>
      </c>
      <c r="N44" s="76" t="s">
        <v>89</v>
      </c>
      <c r="O44" s="21" t="s">
        <v>89</v>
      </c>
      <c r="P44" s="21" t="s">
        <v>89</v>
      </c>
      <c r="Q44" s="21" t="s">
        <v>89</v>
      </c>
      <c r="R44" s="21" t="s">
        <v>89</v>
      </c>
      <c r="S44" s="21" t="s">
        <v>89</v>
      </c>
      <c r="T44" s="21" t="s">
        <v>89</v>
      </c>
      <c r="U44" s="21" t="s">
        <v>89</v>
      </c>
      <c r="V44" s="51" t="s">
        <v>89</v>
      </c>
      <c r="W44" s="49" t="s">
        <v>89</v>
      </c>
      <c r="X44" s="50" t="s">
        <v>88</v>
      </c>
      <c r="Y44" s="50" t="s">
        <v>88</v>
      </c>
      <c r="Z44" s="50">
        <v>14</v>
      </c>
      <c r="AA44" s="56" t="s">
        <v>89</v>
      </c>
      <c r="AB44" s="57" t="s">
        <v>89</v>
      </c>
      <c r="AC44" s="66" t="s">
        <v>89</v>
      </c>
      <c r="AD44" s="66" t="s">
        <v>89</v>
      </c>
      <c r="AE44" s="66" t="s">
        <v>89</v>
      </c>
      <c r="AF44" s="66" t="s">
        <v>89</v>
      </c>
      <c r="AG44" s="66" t="s">
        <v>89</v>
      </c>
    </row>
    <row r="45" spans="1:33" ht="15.75" customHeight="1" thickBot="1">
      <c r="A45" s="148" t="s">
        <v>93</v>
      </c>
      <c r="B45" s="148"/>
      <c r="C45" s="148"/>
      <c r="D45" s="148"/>
      <c r="E45" s="148"/>
      <c r="F45" s="23">
        <f t="shared" ref="F45:W45" si="2">AVERAGE(F9:F44)</f>
        <v>12.247166666666667</v>
      </c>
      <c r="G45" s="23"/>
      <c r="H45" s="24">
        <f t="shared" si="2"/>
        <v>-18.405555555555559</v>
      </c>
      <c r="I45" s="27">
        <f t="shared" si="2"/>
        <v>795.61111111111109</v>
      </c>
      <c r="J45" s="27">
        <f t="shared" si="2"/>
        <v>795.38888888888891</v>
      </c>
      <c r="K45" s="27">
        <f t="shared" si="2"/>
        <v>777.7714285714286</v>
      </c>
      <c r="L45" s="27">
        <f t="shared" si="2"/>
        <v>777.6</v>
      </c>
      <c r="M45" s="27">
        <f t="shared" si="2"/>
        <v>793.67741935483866</v>
      </c>
      <c r="N45" s="29">
        <f t="shared" si="2"/>
        <v>17.35483870967742</v>
      </c>
      <c r="O45" s="27">
        <f t="shared" si="2"/>
        <v>776.32258064516134</v>
      </c>
      <c r="P45" s="27">
        <f t="shared" si="2"/>
        <v>709.47368421052636</v>
      </c>
      <c r="Q45" s="27">
        <f t="shared" si="2"/>
        <v>41.838709677419352</v>
      </c>
      <c r="R45" s="150"/>
      <c r="S45" s="151"/>
      <c r="T45" s="151"/>
      <c r="U45" s="151"/>
      <c r="V45" s="152"/>
      <c r="W45" s="52">
        <f t="shared" si="2"/>
        <v>9.4903232790199576E-2</v>
      </c>
      <c r="X45" s="149"/>
      <c r="Y45" s="149"/>
      <c r="Z45" s="149"/>
      <c r="AA45" s="27">
        <f t="shared" ref="AA45:AG45" si="3">AVERAGE(AA9:AA44)</f>
        <v>26.613143902507996</v>
      </c>
      <c r="AB45" s="23">
        <f t="shared" si="3"/>
        <v>17.098986631317885</v>
      </c>
      <c r="AC45" s="52">
        <f t="shared" si="3"/>
        <v>1.6023360903649149E-2</v>
      </c>
      <c r="AD45" s="52">
        <f t="shared" si="3"/>
        <v>0</v>
      </c>
      <c r="AE45" s="52">
        <f t="shared" si="3"/>
        <v>0</v>
      </c>
      <c r="AF45" s="52">
        <f t="shared" si="3"/>
        <v>1.2904329774514334E-2</v>
      </c>
      <c r="AG45" s="52">
        <f t="shared" si="3"/>
        <v>0</v>
      </c>
    </row>
    <row r="46" spans="1:33" ht="15" customHeight="1">
      <c r="A46" s="7" t="s">
        <v>94</v>
      </c>
      <c r="B46" s="8"/>
      <c r="C46" s="9"/>
      <c r="D46" s="153" t="s">
        <v>95</v>
      </c>
      <c r="E46" s="153"/>
      <c r="F46" s="153"/>
      <c r="G46" s="153"/>
      <c r="H46" s="153"/>
      <c r="I46" s="153"/>
      <c r="J46" s="153"/>
      <c r="K46" s="153"/>
      <c r="L46" s="153"/>
      <c r="M46" s="30"/>
      <c r="N46" s="31"/>
      <c r="O46" s="30"/>
      <c r="P46" s="30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58"/>
      <c r="AB46" s="59"/>
      <c r="AC46" s="68"/>
      <c r="AD46" s="68"/>
      <c r="AE46" s="68"/>
      <c r="AF46" s="68"/>
      <c r="AG46" s="68"/>
    </row>
    <row r="47" spans="1:33" ht="15" customHeight="1">
      <c r="A47" s="10"/>
      <c r="B47" s="11"/>
      <c r="C47" s="11"/>
      <c r="D47" s="11"/>
      <c r="E47" s="11"/>
      <c r="F47" s="25"/>
      <c r="G47" s="25"/>
      <c r="H47" s="25"/>
      <c r="I47" s="25"/>
      <c r="J47" s="25"/>
      <c r="K47" s="25"/>
      <c r="L47" s="25"/>
      <c r="M47" s="25"/>
      <c r="N47" s="32"/>
      <c r="O47" s="25"/>
      <c r="P47" s="25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60"/>
      <c r="AB47" s="61"/>
      <c r="AC47" s="69"/>
      <c r="AD47" s="69"/>
      <c r="AE47" s="69"/>
      <c r="AF47" s="69"/>
      <c r="AG47" s="69"/>
    </row>
    <row r="48" spans="1:33" ht="15.75" thickBot="1">
      <c r="A48" s="12"/>
      <c r="B48" s="13"/>
      <c r="C48" s="13"/>
      <c r="D48" s="13"/>
      <c r="E48" s="13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62"/>
      <c r="AB48" s="62"/>
      <c r="AC48" s="62"/>
      <c r="AD48" s="62"/>
      <c r="AE48" s="62"/>
      <c r="AF48" s="62"/>
      <c r="AG48" s="62"/>
    </row>
    <row r="49" spans="1:20" ht="18.75">
      <c r="A49" s="154" t="s">
        <v>96</v>
      </c>
      <c r="B49" s="154"/>
      <c r="C49" s="154"/>
      <c r="D49" s="154"/>
      <c r="E49" s="154"/>
      <c r="F49" s="154"/>
      <c r="G49" s="154"/>
      <c r="H49" s="154"/>
      <c r="P49" s="33" t="s">
        <v>97</v>
      </c>
    </row>
    <row r="50" spans="1:20" ht="36" customHeight="1">
      <c r="A50" s="155" t="s">
        <v>49</v>
      </c>
      <c r="B50" s="155"/>
      <c r="C50" s="155"/>
      <c r="D50" s="156" t="s">
        <v>80</v>
      </c>
      <c r="E50" s="156"/>
      <c r="F50" s="156"/>
      <c r="G50" s="157" t="s">
        <v>98</v>
      </c>
      <c r="H50" s="157"/>
    </row>
    <row r="51" spans="1:20" ht="30.95" customHeight="1">
      <c r="A51" s="155" t="s">
        <v>50</v>
      </c>
      <c r="B51" s="155"/>
      <c r="C51" s="155"/>
      <c r="D51" s="156" t="s">
        <v>81</v>
      </c>
      <c r="E51" s="156"/>
      <c r="F51" s="156"/>
      <c r="G51" s="157" t="s">
        <v>98</v>
      </c>
      <c r="H51" s="157"/>
      <c r="K51" s="158" t="s">
        <v>99</v>
      </c>
      <c r="L51" s="158"/>
      <c r="M51" s="158"/>
      <c r="N51" s="158"/>
      <c r="O51" s="158"/>
      <c r="P51" s="34"/>
      <c r="Q51" s="34"/>
      <c r="R51" s="45"/>
      <c r="S51" s="45"/>
      <c r="T51" s="45"/>
    </row>
    <row r="52" spans="1:20" ht="27" customHeight="1">
      <c r="A52" s="155" t="s">
        <v>51</v>
      </c>
      <c r="B52" s="155"/>
      <c r="C52" s="155"/>
      <c r="D52" s="156" t="s">
        <v>82</v>
      </c>
      <c r="E52" s="156"/>
      <c r="F52" s="156"/>
      <c r="G52" s="157" t="s">
        <v>98</v>
      </c>
      <c r="H52" s="157"/>
      <c r="M52" s="35"/>
      <c r="N52" s="36"/>
      <c r="O52" s="36"/>
      <c r="P52" s="36"/>
      <c r="Q52" s="36"/>
      <c r="R52" s="35"/>
      <c r="S52" s="35"/>
      <c r="T52" s="35"/>
    </row>
    <row r="53" spans="1:20" ht="21.75" customHeight="1">
      <c r="A53" s="155" t="s">
        <v>52</v>
      </c>
      <c r="B53" s="155"/>
      <c r="C53" s="155"/>
      <c r="D53" s="156" t="s">
        <v>83</v>
      </c>
      <c r="E53" s="156"/>
      <c r="F53" s="156"/>
      <c r="G53" s="157" t="s">
        <v>98</v>
      </c>
      <c r="H53" s="157"/>
      <c r="M53" s="37"/>
      <c r="N53" s="38"/>
      <c r="O53" s="38"/>
      <c r="P53" s="38"/>
      <c r="Q53" s="38"/>
      <c r="R53" s="46"/>
      <c r="S53" s="46"/>
      <c r="T53" s="46"/>
    </row>
    <row r="54" spans="1:20" ht="23.25" customHeight="1">
      <c r="A54" s="155" t="s">
        <v>53</v>
      </c>
      <c r="B54" s="155"/>
      <c r="C54" s="155"/>
      <c r="D54" s="156" t="s">
        <v>84</v>
      </c>
      <c r="E54" s="156"/>
      <c r="F54" s="156"/>
      <c r="G54" s="157" t="s">
        <v>98</v>
      </c>
      <c r="H54" s="157"/>
    </row>
    <row r="55" spans="1:20" ht="23.25" customHeight="1">
      <c r="A55" s="155" t="s">
        <v>54</v>
      </c>
      <c r="B55" s="155"/>
      <c r="C55" s="155"/>
      <c r="D55" s="156" t="s">
        <v>84</v>
      </c>
      <c r="E55" s="156"/>
      <c r="F55" s="156"/>
      <c r="G55" s="157" t="s">
        <v>98</v>
      </c>
      <c r="H55" s="157"/>
    </row>
    <row r="56" spans="1:20" ht="23.25" customHeight="1">
      <c r="A56" s="155" t="s">
        <v>55</v>
      </c>
      <c r="B56" s="155"/>
      <c r="C56" s="155"/>
      <c r="D56" s="156" t="s">
        <v>84</v>
      </c>
      <c r="E56" s="156"/>
      <c r="F56" s="156"/>
      <c r="G56" s="157" t="s">
        <v>98</v>
      </c>
      <c r="H56" s="157"/>
    </row>
  </sheetData>
  <mergeCells count="62">
    <mergeCell ref="A55:C55"/>
    <mergeCell ref="D55:F55"/>
    <mergeCell ref="G55:H55"/>
    <mergeCell ref="A56:C56"/>
    <mergeCell ref="D56:F56"/>
    <mergeCell ref="G56:H56"/>
    <mergeCell ref="A53:C53"/>
    <mergeCell ref="D53:F53"/>
    <mergeCell ref="G53:H53"/>
    <mergeCell ref="A54:C54"/>
    <mergeCell ref="D54:F54"/>
    <mergeCell ref="G54:H54"/>
    <mergeCell ref="A51:C51"/>
    <mergeCell ref="D51:F51"/>
    <mergeCell ref="G51:H51"/>
    <mergeCell ref="K51:O51"/>
    <mergeCell ref="A52:C52"/>
    <mergeCell ref="D52:F52"/>
    <mergeCell ref="G52:H52"/>
    <mergeCell ref="D46:L46"/>
    <mergeCell ref="A49:H49"/>
    <mergeCell ref="A50:C50"/>
    <mergeCell ref="D50:F50"/>
    <mergeCell ref="G50:H50"/>
    <mergeCell ref="I8:J8"/>
    <mergeCell ref="K8:L8"/>
    <mergeCell ref="X8:Y8"/>
    <mergeCell ref="A45:E45"/>
    <mergeCell ref="X45:Z45"/>
    <mergeCell ref="R45:V45"/>
    <mergeCell ref="A6:L6"/>
    <mergeCell ref="M6:W6"/>
    <mergeCell ref="X6:Z6"/>
    <mergeCell ref="A7:E7"/>
    <mergeCell ref="I7:J7"/>
    <mergeCell ref="K7:L7"/>
    <mergeCell ref="W4:Z4"/>
    <mergeCell ref="A5:E5"/>
    <mergeCell ref="F5:J5"/>
    <mergeCell ref="K5:N5"/>
    <mergeCell ref="O5:S5"/>
    <mergeCell ref="T5:V5"/>
    <mergeCell ref="W5:Z5"/>
    <mergeCell ref="A4:E4"/>
    <mergeCell ref="F4:J4"/>
    <mergeCell ref="K4:N4"/>
    <mergeCell ref="O4:S4"/>
    <mergeCell ref="T4:V4"/>
    <mergeCell ref="A3:E3"/>
    <mergeCell ref="F3:J3"/>
    <mergeCell ref="K3:N3"/>
    <mergeCell ref="T3:V3"/>
    <mergeCell ref="W3:Z3"/>
    <mergeCell ref="O2:S3"/>
    <mergeCell ref="A1:E1"/>
    <mergeCell ref="F1:J1"/>
    <mergeCell ref="K1:Z1"/>
    <mergeCell ref="A2:E2"/>
    <mergeCell ref="F2:J2"/>
    <mergeCell ref="K2:N2"/>
    <mergeCell ref="T2:V2"/>
    <mergeCell ref="W2:Z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E931-7D29-4AE3-A756-BE545F59AF46}">
  <dimension ref="A1:AG44"/>
  <sheetViews>
    <sheetView topLeftCell="H1" zoomScale="89" zoomScaleNormal="89" workbookViewId="0">
      <pane ySplit="8" topLeftCell="A30" activePane="bottomLeft" state="frozen"/>
      <selection activeCell="R1" sqref="R1"/>
      <selection pane="bottomLeft" activeCell="U36" sqref="U36"/>
    </sheetView>
  </sheetViews>
  <sheetFormatPr baseColWidth="10" defaultColWidth="11.42578125" defaultRowHeight="15"/>
  <cols>
    <col min="1" max="1" width="7.140625" style="3" customWidth="1"/>
    <col min="2" max="2" width="12.5703125" style="3" customWidth="1"/>
    <col min="3" max="4" width="11.42578125" style="3"/>
    <col min="5" max="5" width="12.140625" style="3" customWidth="1"/>
    <col min="6" max="6" width="11.28515625" style="3" customWidth="1"/>
    <col min="7" max="7" width="9.28515625" style="3" customWidth="1"/>
    <col min="8" max="8" width="8" style="3" customWidth="1"/>
    <col min="9" max="9" width="9.7109375" style="3" customWidth="1"/>
    <col min="10" max="10" width="9.42578125" style="3" customWidth="1"/>
    <col min="11" max="12" width="9.28515625" style="3" customWidth="1"/>
    <col min="13" max="13" width="11.140625" style="3" customWidth="1"/>
    <col min="14" max="14" width="10.85546875" style="3" customWidth="1"/>
    <col min="15" max="15" width="10" style="3" customWidth="1"/>
    <col min="16" max="16" width="9.85546875" style="3" customWidth="1"/>
    <col min="17" max="17" width="10.28515625" style="3" customWidth="1"/>
    <col min="18" max="18" width="10.85546875" style="3" customWidth="1"/>
    <col min="19" max="19" width="8" style="3" customWidth="1"/>
    <col min="20" max="20" width="7.7109375" style="3" customWidth="1"/>
    <col min="21" max="22" width="8.7109375" style="3" customWidth="1"/>
    <col min="23" max="25" width="7.85546875" style="3" customWidth="1"/>
    <col min="26" max="26" width="8.85546875" style="3" customWidth="1"/>
    <col min="27" max="16384" width="11.42578125" style="3"/>
  </cols>
  <sheetData>
    <row r="1" spans="1:33" s="1" customFormat="1" ht="43.5" customHeight="1">
      <c r="A1" s="108" t="s">
        <v>0</v>
      </c>
      <c r="B1" s="109"/>
      <c r="C1" s="109"/>
      <c r="D1" s="109"/>
      <c r="E1" s="109"/>
      <c r="F1" s="110">
        <v>12</v>
      </c>
      <c r="G1" s="110"/>
      <c r="H1" s="110"/>
      <c r="I1" s="110"/>
      <c r="J1" s="111"/>
      <c r="K1" s="112" t="s">
        <v>1</v>
      </c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4"/>
    </row>
    <row r="2" spans="1:33" s="1" customFormat="1" ht="21.75" customHeight="1">
      <c r="A2" s="115" t="s">
        <v>2</v>
      </c>
      <c r="B2" s="116"/>
      <c r="C2" s="116"/>
      <c r="D2" s="116"/>
      <c r="E2" s="116"/>
      <c r="F2" s="159">
        <v>2321218</v>
      </c>
      <c r="G2" s="159"/>
      <c r="H2" s="159"/>
      <c r="I2" s="159"/>
      <c r="J2" s="160"/>
      <c r="K2" s="119" t="s">
        <v>3</v>
      </c>
      <c r="L2" s="119"/>
      <c r="M2" s="119"/>
      <c r="N2" s="119"/>
      <c r="O2" s="125" t="s">
        <v>4</v>
      </c>
      <c r="P2" s="125"/>
      <c r="Q2" s="125"/>
      <c r="R2" s="125"/>
      <c r="S2" s="125"/>
      <c r="T2" s="120" t="s">
        <v>5</v>
      </c>
      <c r="U2" s="119"/>
      <c r="V2" s="119"/>
      <c r="W2" s="121" t="s">
        <v>6</v>
      </c>
      <c r="X2" s="121"/>
      <c r="Y2" s="121"/>
      <c r="Z2" s="122"/>
    </row>
    <row r="3" spans="1:33" s="1" customFormat="1" ht="21.75" customHeight="1">
      <c r="A3" s="115" t="s">
        <v>7</v>
      </c>
      <c r="B3" s="116"/>
      <c r="C3" s="116"/>
      <c r="D3" s="116"/>
      <c r="E3" s="116"/>
      <c r="F3" s="123" t="s">
        <v>8</v>
      </c>
      <c r="G3" s="123"/>
      <c r="H3" s="123"/>
      <c r="I3" s="123"/>
      <c r="J3" s="124"/>
      <c r="K3" s="119" t="s">
        <v>9</v>
      </c>
      <c r="L3" s="119"/>
      <c r="M3" s="119"/>
      <c r="N3" s="119"/>
      <c r="O3" s="125"/>
      <c r="P3" s="125"/>
      <c r="Q3" s="125"/>
      <c r="R3" s="125"/>
      <c r="S3" s="125"/>
      <c r="T3" s="120" t="s">
        <v>10</v>
      </c>
      <c r="U3" s="119"/>
      <c r="V3" s="119"/>
      <c r="W3" s="121" t="s">
        <v>11</v>
      </c>
      <c r="X3" s="121"/>
      <c r="Y3" s="121"/>
      <c r="Z3" s="122"/>
    </row>
    <row r="4" spans="1:33" s="1" customFormat="1" ht="21.75" customHeight="1">
      <c r="A4" s="115" t="s">
        <v>12</v>
      </c>
      <c r="B4" s="116"/>
      <c r="C4" s="116"/>
      <c r="D4" s="116"/>
      <c r="E4" s="116"/>
      <c r="F4" s="135" t="s">
        <v>13</v>
      </c>
      <c r="G4" s="135"/>
      <c r="H4" s="135"/>
      <c r="I4" s="135"/>
      <c r="J4" s="136"/>
      <c r="K4" s="116" t="s">
        <v>14</v>
      </c>
      <c r="L4" s="116"/>
      <c r="M4" s="116"/>
      <c r="N4" s="116"/>
      <c r="O4" s="125">
        <v>4055</v>
      </c>
      <c r="P4" s="125"/>
      <c r="Q4" s="125"/>
      <c r="R4" s="125"/>
      <c r="S4" s="125"/>
      <c r="T4" s="120" t="s">
        <v>15</v>
      </c>
      <c r="U4" s="119"/>
      <c r="V4" s="119"/>
      <c r="W4" s="121">
        <v>977</v>
      </c>
      <c r="X4" s="121"/>
      <c r="Y4" s="121"/>
      <c r="Z4" s="122"/>
    </row>
    <row r="5" spans="1:33" s="1" customFormat="1" ht="21.75" customHeight="1" thickBot="1">
      <c r="A5" s="126" t="s">
        <v>16</v>
      </c>
      <c r="B5" s="127"/>
      <c r="C5" s="127"/>
      <c r="D5" s="127"/>
      <c r="E5" s="127"/>
      <c r="F5" s="128" t="s">
        <v>17</v>
      </c>
      <c r="G5" s="128"/>
      <c r="H5" s="128"/>
      <c r="I5" s="128"/>
      <c r="J5" s="129"/>
      <c r="K5" s="130" t="s">
        <v>18</v>
      </c>
      <c r="L5" s="130"/>
      <c r="M5" s="130"/>
      <c r="N5" s="130"/>
      <c r="O5" s="131">
        <v>19580123252</v>
      </c>
      <c r="P5" s="131"/>
      <c r="Q5" s="131"/>
      <c r="R5" s="131"/>
      <c r="S5" s="131"/>
      <c r="T5" s="132" t="s">
        <v>19</v>
      </c>
      <c r="U5" s="130"/>
      <c r="V5" s="130"/>
      <c r="W5" s="133" t="s">
        <v>20</v>
      </c>
      <c r="X5" s="133"/>
      <c r="Y5" s="133"/>
      <c r="Z5" s="134"/>
    </row>
    <row r="6" spans="1:33" ht="28.5" customHeight="1" thickBot="1">
      <c r="A6" s="137" t="s">
        <v>21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9" t="s">
        <v>22</v>
      </c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1" t="s">
        <v>23</v>
      </c>
      <c r="Y6" s="142"/>
      <c r="Z6" s="143"/>
    </row>
    <row r="7" spans="1:33" s="2" customFormat="1" ht="50.25" customHeight="1">
      <c r="A7" s="144" t="s">
        <v>24</v>
      </c>
      <c r="B7" s="144"/>
      <c r="C7" s="144"/>
      <c r="D7" s="144"/>
      <c r="E7" s="144"/>
      <c r="F7" s="74" t="s">
        <v>25</v>
      </c>
      <c r="G7" s="74" t="s">
        <v>26</v>
      </c>
      <c r="H7" s="74" t="s">
        <v>27</v>
      </c>
      <c r="I7" s="145" t="s">
        <v>28</v>
      </c>
      <c r="J7" s="145"/>
      <c r="K7" s="145" t="s">
        <v>29</v>
      </c>
      <c r="L7" s="145"/>
      <c r="M7" s="74" t="s">
        <v>28</v>
      </c>
      <c r="N7" s="74" t="s">
        <v>30</v>
      </c>
      <c r="O7" s="74" t="s">
        <v>31</v>
      </c>
      <c r="P7" s="74" t="s">
        <v>32</v>
      </c>
      <c r="Q7" s="39" t="s">
        <v>33</v>
      </c>
      <c r="R7" s="39" t="s">
        <v>34</v>
      </c>
      <c r="S7" s="39" t="s">
        <v>35</v>
      </c>
      <c r="T7" s="39" t="s">
        <v>36</v>
      </c>
      <c r="U7" s="39" t="s">
        <v>37</v>
      </c>
      <c r="V7" s="39" t="s">
        <v>38</v>
      </c>
      <c r="W7" s="39" t="s">
        <v>39</v>
      </c>
      <c r="X7" s="39" t="s">
        <v>40</v>
      </c>
      <c r="Y7" s="39" t="s">
        <v>41</v>
      </c>
      <c r="Z7" s="39" t="s">
        <v>42</v>
      </c>
      <c r="AA7" s="53" t="s">
        <v>43</v>
      </c>
      <c r="AB7" s="53" t="s">
        <v>44</v>
      </c>
      <c r="AC7" s="63" t="s">
        <v>45</v>
      </c>
      <c r="AD7" s="63" t="s">
        <v>35</v>
      </c>
      <c r="AE7" s="63" t="s">
        <v>46</v>
      </c>
      <c r="AF7" s="63" t="s">
        <v>47</v>
      </c>
      <c r="AG7" s="63" t="s">
        <v>48</v>
      </c>
    </row>
    <row r="8" spans="1:33" s="2" customFormat="1" ht="42" customHeight="1" thickBot="1">
      <c r="A8" s="4"/>
      <c r="B8" s="5" t="s">
        <v>56</v>
      </c>
      <c r="C8" s="5" t="s">
        <v>57</v>
      </c>
      <c r="D8" s="5" t="s">
        <v>58</v>
      </c>
      <c r="E8" s="15" t="s">
        <v>59</v>
      </c>
      <c r="F8" s="75" t="s">
        <v>60</v>
      </c>
      <c r="G8" s="75" t="s">
        <v>26</v>
      </c>
      <c r="H8" s="75" t="s">
        <v>61</v>
      </c>
      <c r="I8" s="146" t="s">
        <v>62</v>
      </c>
      <c r="J8" s="146"/>
      <c r="K8" s="146"/>
      <c r="L8" s="146"/>
      <c r="M8" s="28" t="s">
        <v>64</v>
      </c>
      <c r="N8" s="28" t="s">
        <v>65</v>
      </c>
      <c r="O8" s="28" t="s">
        <v>66</v>
      </c>
      <c r="P8" s="28" t="s">
        <v>67</v>
      </c>
      <c r="Q8" s="40" t="s">
        <v>68</v>
      </c>
      <c r="R8" s="41" t="s">
        <v>69</v>
      </c>
      <c r="S8" s="41" t="s">
        <v>70</v>
      </c>
      <c r="T8" s="41" t="s">
        <v>71</v>
      </c>
      <c r="U8" s="47" t="s">
        <v>72</v>
      </c>
      <c r="V8" s="41" t="s">
        <v>73</v>
      </c>
      <c r="W8" s="41" t="s">
        <v>74</v>
      </c>
      <c r="X8" s="147" t="s">
        <v>75</v>
      </c>
      <c r="Y8" s="147"/>
      <c r="Z8" s="54" t="s">
        <v>76</v>
      </c>
      <c r="AA8" s="55" t="s">
        <v>77</v>
      </c>
      <c r="AB8" s="55"/>
      <c r="AC8" s="64" t="s">
        <v>78</v>
      </c>
      <c r="AD8" s="64" t="s">
        <v>70</v>
      </c>
      <c r="AE8" s="64" t="s">
        <v>79</v>
      </c>
      <c r="AF8" s="65" t="s">
        <v>72</v>
      </c>
      <c r="AG8" s="65" t="s">
        <v>69</v>
      </c>
    </row>
    <row r="9" spans="1:33" ht="23.25" customHeight="1">
      <c r="A9" s="6">
        <v>1</v>
      </c>
      <c r="B9" s="70" t="s">
        <v>85</v>
      </c>
      <c r="C9" s="71" t="s">
        <v>86</v>
      </c>
      <c r="D9" s="71" t="s">
        <v>87</v>
      </c>
      <c r="E9" s="17">
        <v>2321218</v>
      </c>
      <c r="F9" s="18">
        <v>12.252000000000001</v>
      </c>
      <c r="G9" s="17">
        <v>28</v>
      </c>
      <c r="H9" s="19">
        <v>-17.5</v>
      </c>
      <c r="I9" s="17">
        <v>798</v>
      </c>
      <c r="J9" s="17">
        <v>792</v>
      </c>
      <c r="K9" s="17">
        <v>774</v>
      </c>
      <c r="L9" s="17">
        <v>772</v>
      </c>
      <c r="M9" s="17">
        <v>788</v>
      </c>
      <c r="N9" s="76">
        <f>(M9-O9)</f>
        <v>16</v>
      </c>
      <c r="O9" s="17">
        <v>772</v>
      </c>
      <c r="P9" s="17">
        <v>700</v>
      </c>
      <c r="Q9" s="17">
        <v>39</v>
      </c>
      <c r="R9" s="42">
        <v>0</v>
      </c>
      <c r="S9" s="17">
        <v>0</v>
      </c>
      <c r="T9" s="17">
        <v>0</v>
      </c>
      <c r="U9" s="17">
        <v>0</v>
      </c>
      <c r="V9" s="48">
        <v>0</v>
      </c>
      <c r="W9" s="83">
        <f>((O9-P9)/P9)</f>
        <v>0.10285714285714286</v>
      </c>
      <c r="X9" s="84" t="s">
        <v>88</v>
      </c>
      <c r="Y9" s="84" t="s">
        <v>88</v>
      </c>
      <c r="Z9" s="84">
        <v>14</v>
      </c>
      <c r="AA9" s="85">
        <f>454/(AB9)</f>
        <v>25.294285714285714</v>
      </c>
      <c r="AB9" s="86">
        <f>(P9/Q9)</f>
        <v>17.948717948717949</v>
      </c>
      <c r="AC9" s="87">
        <f>(R9/P9)</f>
        <v>0</v>
      </c>
      <c r="AD9" s="87">
        <f>(S9/P9)</f>
        <v>0</v>
      </c>
      <c r="AE9" s="87">
        <f>T9/P9</f>
        <v>0</v>
      </c>
      <c r="AF9" s="87">
        <f>U9/P9</f>
        <v>0</v>
      </c>
      <c r="AG9" s="87">
        <f>V9/P9</f>
        <v>0</v>
      </c>
    </row>
    <row r="10" spans="1:33" ht="23.25" customHeight="1">
      <c r="A10" s="6">
        <v>2</v>
      </c>
      <c r="B10" s="72" t="s">
        <v>85</v>
      </c>
      <c r="C10" s="73" t="s">
        <v>86</v>
      </c>
      <c r="D10" s="73" t="s">
        <v>87</v>
      </c>
      <c r="E10" s="17">
        <v>2321218</v>
      </c>
      <c r="F10" s="18">
        <v>12.183999999999999</v>
      </c>
      <c r="G10" s="17">
        <v>39</v>
      </c>
      <c r="H10" s="19">
        <v>-18</v>
      </c>
      <c r="I10" s="17">
        <v>792</v>
      </c>
      <c r="J10" s="17">
        <v>794</v>
      </c>
      <c r="K10" s="17">
        <v>774</v>
      </c>
      <c r="L10" s="17">
        <v>772</v>
      </c>
      <c r="M10" s="17">
        <v>792</v>
      </c>
      <c r="N10" s="76">
        <f>(M10-O10)</f>
        <v>18</v>
      </c>
      <c r="O10" s="17">
        <v>774</v>
      </c>
      <c r="P10" s="17">
        <v>710</v>
      </c>
      <c r="Q10" s="17">
        <v>42</v>
      </c>
      <c r="R10" s="42">
        <v>0</v>
      </c>
      <c r="S10" s="17">
        <v>0</v>
      </c>
      <c r="T10" s="17">
        <v>0</v>
      </c>
      <c r="U10" s="17">
        <v>0</v>
      </c>
      <c r="V10" s="48">
        <v>0</v>
      </c>
      <c r="W10" s="83">
        <f>((O10-P10)/P10)</f>
        <v>9.014084507042254E-2</v>
      </c>
      <c r="X10" s="88" t="s">
        <v>88</v>
      </c>
      <c r="Y10" s="88" t="s">
        <v>88</v>
      </c>
      <c r="Z10" s="88">
        <v>14</v>
      </c>
      <c r="AA10" s="85">
        <f>454/(AB10)</f>
        <v>26.856338028169013</v>
      </c>
      <c r="AB10" s="86">
        <f>(P10/Q10)</f>
        <v>16.904761904761905</v>
      </c>
      <c r="AC10" s="87">
        <f>(R10/P10)</f>
        <v>0</v>
      </c>
      <c r="AD10" s="87">
        <f>(S10/P10)</f>
        <v>0</v>
      </c>
      <c r="AE10" s="87">
        <f>T10/P10</f>
        <v>0</v>
      </c>
      <c r="AF10" s="87">
        <f>U10/P10</f>
        <v>0</v>
      </c>
      <c r="AG10" s="87">
        <f>V10/P10</f>
        <v>0</v>
      </c>
    </row>
    <row r="11" spans="1:33" ht="23.25" customHeight="1">
      <c r="A11" s="6">
        <v>3</v>
      </c>
      <c r="B11" s="72" t="s">
        <v>85</v>
      </c>
      <c r="C11" s="71" t="s">
        <v>86</v>
      </c>
      <c r="D11" s="71" t="s">
        <v>87</v>
      </c>
      <c r="E11" s="17">
        <v>2321218</v>
      </c>
      <c r="F11" s="18">
        <v>12.263999999999999</v>
      </c>
      <c r="G11" s="17">
        <v>76</v>
      </c>
      <c r="H11" s="19">
        <v>-19</v>
      </c>
      <c r="I11" s="17">
        <v>798</v>
      </c>
      <c r="J11" s="17">
        <v>790</v>
      </c>
      <c r="K11" s="17">
        <v>772</v>
      </c>
      <c r="L11" s="17">
        <v>780</v>
      </c>
      <c r="M11" s="17">
        <v>796</v>
      </c>
      <c r="N11" s="76">
        <f>(M11-O11)</f>
        <v>18</v>
      </c>
      <c r="O11" s="17">
        <v>778</v>
      </c>
      <c r="P11" s="17">
        <v>718</v>
      </c>
      <c r="Q11" s="17">
        <v>42</v>
      </c>
      <c r="R11" s="42">
        <v>0</v>
      </c>
      <c r="S11" s="17">
        <v>0</v>
      </c>
      <c r="T11" s="17">
        <v>0</v>
      </c>
      <c r="U11" s="17">
        <v>10</v>
      </c>
      <c r="V11" s="48">
        <v>0</v>
      </c>
      <c r="W11" s="83">
        <f>((O11-P11)/P11)</f>
        <v>8.3565459610027856E-2</v>
      </c>
      <c r="X11" s="84" t="s">
        <v>88</v>
      </c>
      <c r="Y11" s="84" t="s">
        <v>88</v>
      </c>
      <c r="Z11" s="84">
        <v>14</v>
      </c>
      <c r="AA11" s="85">
        <f>454/(AB11)</f>
        <v>26.557103064066855</v>
      </c>
      <c r="AB11" s="86">
        <f>(P11/Q11)</f>
        <v>17.095238095238095</v>
      </c>
      <c r="AC11" s="87">
        <f>(R11/P11)</f>
        <v>0</v>
      </c>
      <c r="AD11" s="87">
        <f>(S11/P11)</f>
        <v>0</v>
      </c>
      <c r="AE11" s="87">
        <f>T11/P11</f>
        <v>0</v>
      </c>
      <c r="AF11" s="87">
        <f>U11/P11</f>
        <v>1.3927576601671309E-2</v>
      </c>
      <c r="AG11" s="87">
        <f>V11/P11</f>
        <v>0</v>
      </c>
    </row>
    <row r="12" spans="1:33" ht="23.25" customHeight="1">
      <c r="A12" s="6">
        <v>4</v>
      </c>
      <c r="B12" s="70" t="s">
        <v>85</v>
      </c>
      <c r="C12" s="71" t="s">
        <v>86</v>
      </c>
      <c r="D12" s="71" t="s">
        <v>87</v>
      </c>
      <c r="E12" s="17">
        <v>2321218</v>
      </c>
      <c r="F12" s="18">
        <v>12.23</v>
      </c>
      <c r="G12" s="17">
        <v>132</v>
      </c>
      <c r="H12" s="19">
        <v>-18.5</v>
      </c>
      <c r="I12" s="17">
        <v>798</v>
      </c>
      <c r="J12" s="17">
        <v>802</v>
      </c>
      <c r="K12" s="17">
        <v>776</v>
      </c>
      <c r="L12" s="17">
        <v>782</v>
      </c>
      <c r="M12" s="17" t="s">
        <v>89</v>
      </c>
      <c r="N12" s="76" t="s">
        <v>89</v>
      </c>
      <c r="O12" s="17" t="s">
        <v>89</v>
      </c>
      <c r="P12" s="17" t="s">
        <v>89</v>
      </c>
      <c r="Q12" s="17" t="s">
        <v>89</v>
      </c>
      <c r="R12" s="42" t="s">
        <v>89</v>
      </c>
      <c r="S12" s="17" t="s">
        <v>89</v>
      </c>
      <c r="T12" s="17" t="s">
        <v>89</v>
      </c>
      <c r="U12" s="17" t="s">
        <v>89</v>
      </c>
      <c r="V12" s="48" t="s">
        <v>89</v>
      </c>
      <c r="W12" s="83" t="s">
        <v>89</v>
      </c>
      <c r="X12" s="88" t="s">
        <v>88</v>
      </c>
      <c r="Y12" s="88" t="s">
        <v>88</v>
      </c>
      <c r="Z12" s="88">
        <v>14</v>
      </c>
      <c r="AA12" s="85" t="s">
        <v>89</v>
      </c>
      <c r="AB12" s="86" t="s">
        <v>89</v>
      </c>
      <c r="AC12" s="87" t="s">
        <v>89</v>
      </c>
      <c r="AD12" s="87" t="s">
        <v>89</v>
      </c>
      <c r="AE12" s="87" t="s">
        <v>89</v>
      </c>
      <c r="AF12" s="87" t="s">
        <v>89</v>
      </c>
      <c r="AG12" s="87" t="s">
        <v>89</v>
      </c>
    </row>
    <row r="13" spans="1:33" ht="23.25" customHeight="1">
      <c r="A13" s="6">
        <v>5</v>
      </c>
      <c r="B13" s="72" t="s">
        <v>85</v>
      </c>
      <c r="C13" s="71" t="s">
        <v>86</v>
      </c>
      <c r="D13" s="71" t="s">
        <v>87</v>
      </c>
      <c r="E13" s="17">
        <v>2321218</v>
      </c>
      <c r="F13" s="18">
        <v>12.246</v>
      </c>
      <c r="G13" s="17">
        <v>189</v>
      </c>
      <c r="H13" s="19">
        <v>-19.5</v>
      </c>
      <c r="I13" s="17">
        <v>802</v>
      </c>
      <c r="J13" s="17">
        <v>806</v>
      </c>
      <c r="K13" s="17">
        <v>776</v>
      </c>
      <c r="L13" s="17">
        <v>772</v>
      </c>
      <c r="M13" s="17">
        <v>796</v>
      </c>
      <c r="N13" s="76">
        <f>(M13-O13)</f>
        <v>18</v>
      </c>
      <c r="O13" s="17">
        <v>778</v>
      </c>
      <c r="P13" s="17">
        <v>716</v>
      </c>
      <c r="Q13" s="17">
        <v>45</v>
      </c>
      <c r="R13" s="42">
        <v>18</v>
      </c>
      <c r="S13" s="17">
        <v>0</v>
      </c>
      <c r="T13" s="17">
        <v>0</v>
      </c>
      <c r="U13" s="17">
        <v>14</v>
      </c>
      <c r="V13" s="48">
        <v>0</v>
      </c>
      <c r="W13" s="83">
        <f>((O13-P13)/P13)</f>
        <v>8.6592178770949726E-2</v>
      </c>
      <c r="X13" s="84" t="s">
        <v>88</v>
      </c>
      <c r="Y13" s="84" t="s">
        <v>88</v>
      </c>
      <c r="Z13" s="84">
        <v>14</v>
      </c>
      <c r="AA13" s="85">
        <f>454/(AB13)</f>
        <v>28.533519553072626</v>
      </c>
      <c r="AB13" s="86">
        <f>(P13/Q13)</f>
        <v>15.911111111111111</v>
      </c>
      <c r="AC13" s="87">
        <f>(R13/P13)</f>
        <v>2.5139664804469275E-2</v>
      </c>
      <c r="AD13" s="87">
        <f>(S13/P13)</f>
        <v>0</v>
      </c>
      <c r="AE13" s="87">
        <f>T13/P13</f>
        <v>0</v>
      </c>
      <c r="AF13" s="87">
        <f>U13/P13</f>
        <v>1.9553072625698324E-2</v>
      </c>
      <c r="AG13" s="87">
        <f>V13/P13</f>
        <v>0</v>
      </c>
    </row>
    <row r="14" spans="1:33" ht="23.25" customHeight="1">
      <c r="A14" s="6">
        <v>6</v>
      </c>
      <c r="B14" s="72" t="s">
        <v>85</v>
      </c>
      <c r="C14" s="71" t="s">
        <v>86</v>
      </c>
      <c r="D14" s="71" t="s">
        <v>87</v>
      </c>
      <c r="E14" s="17">
        <v>2321218</v>
      </c>
      <c r="F14" s="18">
        <v>12.254</v>
      </c>
      <c r="G14" s="17">
        <v>245</v>
      </c>
      <c r="H14" s="19">
        <v>-17.8</v>
      </c>
      <c r="I14" s="17">
        <v>796</v>
      </c>
      <c r="J14" s="17">
        <v>800</v>
      </c>
      <c r="K14" s="17">
        <v>778</v>
      </c>
      <c r="L14" s="17">
        <v>776</v>
      </c>
      <c r="M14" s="17">
        <v>794</v>
      </c>
      <c r="N14" s="76">
        <f>(M14-O14)</f>
        <v>18</v>
      </c>
      <c r="O14" s="17">
        <v>776</v>
      </c>
      <c r="P14" s="17">
        <v>700</v>
      </c>
      <c r="Q14" s="17">
        <v>42</v>
      </c>
      <c r="R14" s="42">
        <v>0</v>
      </c>
      <c r="S14" s="17">
        <v>0</v>
      </c>
      <c r="T14" s="17">
        <v>0</v>
      </c>
      <c r="U14" s="17">
        <v>0</v>
      </c>
      <c r="V14" s="48">
        <v>0</v>
      </c>
      <c r="W14" s="83">
        <f>((O14-P14)/P14)</f>
        <v>0.10857142857142857</v>
      </c>
      <c r="X14" s="88" t="s">
        <v>88</v>
      </c>
      <c r="Y14" s="88" t="s">
        <v>88</v>
      </c>
      <c r="Z14" s="88">
        <v>14</v>
      </c>
      <c r="AA14" s="85">
        <f>454/(AB14)</f>
        <v>27.24</v>
      </c>
      <c r="AB14" s="86">
        <f>(P14/Q14)</f>
        <v>16.666666666666668</v>
      </c>
      <c r="AC14" s="87">
        <f>(R14/P14)</f>
        <v>0</v>
      </c>
      <c r="AD14" s="87">
        <f>(S14/P14)</f>
        <v>0</v>
      </c>
      <c r="AE14" s="87">
        <f>T14/P14</f>
        <v>0</v>
      </c>
      <c r="AF14" s="87">
        <f>U14/P14</f>
        <v>0</v>
      </c>
      <c r="AG14" s="87">
        <f>V14/P14</f>
        <v>0</v>
      </c>
    </row>
    <row r="15" spans="1:33" ht="23.25" customHeight="1">
      <c r="A15" s="6">
        <v>7</v>
      </c>
      <c r="B15" s="70" t="s">
        <v>85</v>
      </c>
      <c r="C15" s="71" t="s">
        <v>86</v>
      </c>
      <c r="D15" s="71" t="s">
        <v>87</v>
      </c>
      <c r="E15" s="17">
        <v>2321218</v>
      </c>
      <c r="F15" s="18">
        <v>12.222</v>
      </c>
      <c r="G15" s="17">
        <v>296</v>
      </c>
      <c r="H15" s="19">
        <v>-17.5</v>
      </c>
      <c r="I15" s="17">
        <v>798</v>
      </c>
      <c r="J15" s="17">
        <v>796</v>
      </c>
      <c r="K15" s="17">
        <v>776</v>
      </c>
      <c r="L15" s="17">
        <v>774</v>
      </c>
      <c r="M15" s="17" t="s">
        <v>89</v>
      </c>
      <c r="N15" s="76" t="s">
        <v>89</v>
      </c>
      <c r="O15" s="17" t="s">
        <v>89</v>
      </c>
      <c r="P15" s="17" t="s">
        <v>89</v>
      </c>
      <c r="Q15" s="17" t="s">
        <v>89</v>
      </c>
      <c r="R15" s="42" t="s">
        <v>89</v>
      </c>
      <c r="S15" s="17" t="s">
        <v>89</v>
      </c>
      <c r="T15" s="17" t="s">
        <v>89</v>
      </c>
      <c r="U15" s="17" t="s">
        <v>89</v>
      </c>
      <c r="V15" s="48" t="s">
        <v>89</v>
      </c>
      <c r="W15" s="83" t="s">
        <v>89</v>
      </c>
      <c r="X15" s="84" t="s">
        <v>88</v>
      </c>
      <c r="Y15" s="84" t="s">
        <v>88</v>
      </c>
      <c r="Z15" s="84">
        <v>14</v>
      </c>
      <c r="AA15" s="85" t="s">
        <v>89</v>
      </c>
      <c r="AB15" s="86" t="s">
        <v>89</v>
      </c>
      <c r="AC15" s="87" t="s">
        <v>89</v>
      </c>
      <c r="AD15" s="87" t="s">
        <v>89</v>
      </c>
      <c r="AE15" s="87" t="s">
        <v>89</v>
      </c>
      <c r="AF15" s="87" t="s">
        <v>89</v>
      </c>
      <c r="AG15" s="87" t="s">
        <v>89</v>
      </c>
    </row>
    <row r="16" spans="1:33" ht="23.25" customHeight="1">
      <c r="A16" s="6">
        <v>8</v>
      </c>
      <c r="B16" s="72" t="s">
        <v>85</v>
      </c>
      <c r="C16" s="71" t="s">
        <v>86</v>
      </c>
      <c r="D16" s="71" t="s">
        <v>87</v>
      </c>
      <c r="E16" s="17">
        <v>2321218</v>
      </c>
      <c r="F16" s="18">
        <v>12.23</v>
      </c>
      <c r="G16" s="17">
        <v>332</v>
      </c>
      <c r="H16" s="19">
        <v>-19</v>
      </c>
      <c r="I16" s="17">
        <v>794</v>
      </c>
      <c r="J16" s="17">
        <v>798</v>
      </c>
      <c r="K16" s="17">
        <v>776</v>
      </c>
      <c r="L16" s="17">
        <v>780</v>
      </c>
      <c r="M16" s="17">
        <v>800</v>
      </c>
      <c r="N16" s="76">
        <f t="shared" ref="N16:N29" si="0">(M16-O16)</f>
        <v>20</v>
      </c>
      <c r="O16" s="17">
        <v>780</v>
      </c>
      <c r="P16" s="17">
        <v>718</v>
      </c>
      <c r="Q16" s="17">
        <v>44</v>
      </c>
      <c r="R16" s="79">
        <v>60</v>
      </c>
      <c r="S16" s="79">
        <v>0</v>
      </c>
      <c r="T16" s="79">
        <v>0</v>
      </c>
      <c r="U16" s="79">
        <v>28</v>
      </c>
      <c r="V16" s="80">
        <v>0</v>
      </c>
      <c r="W16" s="83">
        <f>((O16-P16)/P16)</f>
        <v>8.6350974930362118E-2</v>
      </c>
      <c r="X16" s="88" t="s">
        <v>88</v>
      </c>
      <c r="Y16" s="88" t="s">
        <v>88</v>
      </c>
      <c r="Z16" s="88">
        <v>14</v>
      </c>
      <c r="AA16" s="85">
        <f>454/(AB16)</f>
        <v>27.82172701949861</v>
      </c>
      <c r="AB16" s="86">
        <f>(P16/Q16)</f>
        <v>16.318181818181817</v>
      </c>
      <c r="AC16" s="87">
        <f>(R16/P16)</f>
        <v>8.3565459610027856E-2</v>
      </c>
      <c r="AD16" s="87">
        <f>(S16/P16)</f>
        <v>0</v>
      </c>
      <c r="AE16" s="87">
        <f>T16/P16</f>
        <v>0</v>
      </c>
      <c r="AF16" s="87">
        <f>U16/P16</f>
        <v>3.8997214484679667E-2</v>
      </c>
      <c r="AG16" s="87">
        <f>V16/P16</f>
        <v>0</v>
      </c>
    </row>
    <row r="17" spans="1:33" ht="23.25" customHeight="1">
      <c r="A17" s="6">
        <v>9</v>
      </c>
      <c r="B17" s="72" t="s">
        <v>85</v>
      </c>
      <c r="C17" s="71" t="s">
        <v>86</v>
      </c>
      <c r="D17" s="71" t="s">
        <v>87</v>
      </c>
      <c r="E17" s="17">
        <v>2321218</v>
      </c>
      <c r="F17" s="20">
        <v>12.262</v>
      </c>
      <c r="G17" s="21">
        <v>348</v>
      </c>
      <c r="H17" s="22">
        <v>-18</v>
      </c>
      <c r="I17" s="21">
        <v>800</v>
      </c>
      <c r="J17" s="21">
        <v>796</v>
      </c>
      <c r="K17" s="21">
        <v>782</v>
      </c>
      <c r="L17" s="21">
        <v>778</v>
      </c>
      <c r="M17" s="21">
        <v>798</v>
      </c>
      <c r="N17" s="76">
        <f t="shared" si="0"/>
        <v>18</v>
      </c>
      <c r="O17" s="21">
        <v>780</v>
      </c>
      <c r="P17" s="21">
        <v>712</v>
      </c>
      <c r="Q17" s="21">
        <v>42</v>
      </c>
      <c r="R17" s="81">
        <v>74</v>
      </c>
      <c r="S17" s="81">
        <v>0</v>
      </c>
      <c r="T17" s="81">
        <v>0</v>
      </c>
      <c r="U17" s="81">
        <v>0</v>
      </c>
      <c r="V17" s="82">
        <v>0</v>
      </c>
      <c r="W17" s="83">
        <f>((O17-P17)/P17)</f>
        <v>9.5505617977528087E-2</v>
      </c>
      <c r="X17" s="88" t="s">
        <v>88</v>
      </c>
      <c r="Y17" s="88" t="s">
        <v>88</v>
      </c>
      <c r="Z17" s="88">
        <v>14</v>
      </c>
      <c r="AA17" s="85">
        <f>454/(AB17)</f>
        <v>26.780898876404493</v>
      </c>
      <c r="AB17" s="86">
        <f>(P17/Q17)</f>
        <v>16.952380952380953</v>
      </c>
      <c r="AC17" s="87">
        <f>(R17/P17)</f>
        <v>0.10393258426966293</v>
      </c>
      <c r="AD17" s="87">
        <f>(S17/P17)</f>
        <v>0</v>
      </c>
      <c r="AE17" s="87">
        <f>T17/P17</f>
        <v>0</v>
      </c>
      <c r="AF17" s="87">
        <f>U17/P17</f>
        <v>0</v>
      </c>
      <c r="AG17" s="87">
        <f>V17/P17</f>
        <v>0</v>
      </c>
    </row>
    <row r="18" spans="1:33" ht="23.25" customHeight="1">
      <c r="A18" s="6">
        <v>10</v>
      </c>
      <c r="B18" s="72" t="s">
        <v>85</v>
      </c>
      <c r="C18" s="71" t="s">
        <v>86</v>
      </c>
      <c r="D18" s="71" t="s">
        <v>87</v>
      </c>
      <c r="E18" s="17">
        <v>2321218</v>
      </c>
      <c r="F18" s="20">
        <v>12.256</v>
      </c>
      <c r="G18" s="21">
        <v>378</v>
      </c>
      <c r="H18" s="22">
        <v>-17.5</v>
      </c>
      <c r="I18" s="21">
        <v>790</v>
      </c>
      <c r="J18" s="21">
        <v>794</v>
      </c>
      <c r="K18" s="21">
        <v>774</v>
      </c>
      <c r="L18" s="21">
        <v>776</v>
      </c>
      <c r="M18" s="21">
        <v>792</v>
      </c>
      <c r="N18" s="76">
        <f t="shared" si="0"/>
        <v>18</v>
      </c>
      <c r="O18" s="21">
        <v>774</v>
      </c>
      <c r="P18" s="21">
        <v>694</v>
      </c>
      <c r="Q18" s="21">
        <v>44</v>
      </c>
      <c r="R18" s="21">
        <v>14</v>
      </c>
      <c r="S18" s="21">
        <v>0</v>
      </c>
      <c r="T18" s="21">
        <v>0</v>
      </c>
      <c r="U18" s="21">
        <v>8</v>
      </c>
      <c r="V18" s="51">
        <v>0</v>
      </c>
      <c r="W18" s="83">
        <f>((O18-P18)/P18)</f>
        <v>0.11527377521613832</v>
      </c>
      <c r="X18" s="88" t="s">
        <v>88</v>
      </c>
      <c r="Y18" s="88" t="s">
        <v>88</v>
      </c>
      <c r="Z18" s="88">
        <v>14</v>
      </c>
      <c r="AA18" s="85">
        <f>454/(AB18)</f>
        <v>28.78386167146974</v>
      </c>
      <c r="AB18" s="86">
        <f>(P18/Q18)</f>
        <v>15.772727272727273</v>
      </c>
      <c r="AC18" s="87">
        <f>(R18/P18)</f>
        <v>2.0172910662824207E-2</v>
      </c>
      <c r="AD18" s="87">
        <f>(S18/P18)</f>
        <v>0</v>
      </c>
      <c r="AE18" s="87">
        <f>T18/P18</f>
        <v>0</v>
      </c>
      <c r="AF18" s="87">
        <f>U18/P18</f>
        <v>1.1527377521613832E-2</v>
      </c>
      <c r="AG18" s="87">
        <f>V18/P18</f>
        <v>0</v>
      </c>
    </row>
    <row r="19" spans="1:33" ht="23.25" customHeight="1">
      <c r="A19" s="6">
        <v>11</v>
      </c>
      <c r="B19" s="72" t="s">
        <v>85</v>
      </c>
      <c r="C19" s="73" t="s">
        <v>86</v>
      </c>
      <c r="D19" s="73" t="s">
        <v>87</v>
      </c>
      <c r="E19" s="17">
        <v>2321218</v>
      </c>
      <c r="F19" s="20">
        <v>12.242000000000001</v>
      </c>
      <c r="G19" s="21">
        <v>388</v>
      </c>
      <c r="H19" s="22">
        <v>-17.2</v>
      </c>
      <c r="I19" s="21">
        <v>802</v>
      </c>
      <c r="J19" s="21">
        <v>798</v>
      </c>
      <c r="K19" s="21">
        <v>780</v>
      </c>
      <c r="L19" s="21">
        <v>784</v>
      </c>
      <c r="M19" s="21">
        <v>794</v>
      </c>
      <c r="N19" s="76">
        <f t="shared" si="0"/>
        <v>18</v>
      </c>
      <c r="O19" s="21">
        <v>776</v>
      </c>
      <c r="P19" s="21" t="s">
        <v>89</v>
      </c>
      <c r="Q19" s="21">
        <v>43</v>
      </c>
      <c r="R19" s="90">
        <v>94</v>
      </c>
      <c r="S19" s="77">
        <v>0</v>
      </c>
      <c r="T19" s="77">
        <v>0</v>
      </c>
      <c r="U19" s="77">
        <v>0</v>
      </c>
      <c r="V19" s="77">
        <v>0</v>
      </c>
      <c r="W19" s="83" t="s">
        <v>89</v>
      </c>
      <c r="X19" s="88" t="s">
        <v>88</v>
      </c>
      <c r="Y19" s="88" t="s">
        <v>88</v>
      </c>
      <c r="Z19" s="88">
        <v>14</v>
      </c>
      <c r="AA19" s="85" t="s">
        <v>89</v>
      </c>
      <c r="AB19" s="86" t="s">
        <v>89</v>
      </c>
      <c r="AC19" s="89"/>
      <c r="AD19" s="89"/>
      <c r="AE19" s="89"/>
      <c r="AF19" s="89"/>
      <c r="AG19" s="89"/>
    </row>
    <row r="20" spans="1:33" ht="23.25" customHeight="1">
      <c r="A20" s="6">
        <v>12</v>
      </c>
      <c r="B20" s="72" t="s">
        <v>85</v>
      </c>
      <c r="C20" s="71" t="s">
        <v>86</v>
      </c>
      <c r="D20" s="71" t="s">
        <v>87</v>
      </c>
      <c r="E20" s="17">
        <v>2321218</v>
      </c>
      <c r="F20" s="20">
        <v>12.268000000000001</v>
      </c>
      <c r="G20" s="21">
        <v>396</v>
      </c>
      <c r="H20" s="22">
        <v>-19.2</v>
      </c>
      <c r="I20" s="17">
        <v>790</v>
      </c>
      <c r="J20" s="17">
        <v>800</v>
      </c>
      <c r="K20" s="17">
        <v>784</v>
      </c>
      <c r="L20" s="17">
        <v>772</v>
      </c>
      <c r="M20" s="21">
        <v>788</v>
      </c>
      <c r="N20" s="76">
        <f t="shared" si="0"/>
        <v>18</v>
      </c>
      <c r="O20" s="21">
        <v>770</v>
      </c>
      <c r="P20" s="21" t="s">
        <v>89</v>
      </c>
      <c r="Q20" s="21">
        <v>43</v>
      </c>
      <c r="R20" s="90">
        <v>65</v>
      </c>
      <c r="S20" s="77">
        <v>0</v>
      </c>
      <c r="T20" s="77">
        <v>0</v>
      </c>
      <c r="U20" s="77">
        <v>0</v>
      </c>
      <c r="V20" s="77">
        <v>0</v>
      </c>
      <c r="W20" s="83" t="s">
        <v>89</v>
      </c>
      <c r="X20" s="88" t="s">
        <v>88</v>
      </c>
      <c r="Y20" s="88" t="s">
        <v>88</v>
      </c>
      <c r="Z20" s="88">
        <v>14</v>
      </c>
      <c r="AA20" s="85" t="s">
        <v>89</v>
      </c>
      <c r="AB20" s="86" t="s">
        <v>89</v>
      </c>
      <c r="AC20" s="89"/>
      <c r="AD20" s="89"/>
      <c r="AE20" s="89"/>
      <c r="AF20" s="89"/>
      <c r="AG20" s="89"/>
    </row>
    <row r="21" spans="1:33" ht="23.25" customHeight="1">
      <c r="A21" s="6">
        <v>13</v>
      </c>
      <c r="B21" s="72" t="s">
        <v>85</v>
      </c>
      <c r="C21" s="73" t="s">
        <v>86</v>
      </c>
      <c r="D21" s="73" t="s">
        <v>87</v>
      </c>
      <c r="E21" s="17">
        <v>2321218</v>
      </c>
      <c r="F21" s="20">
        <v>12.28</v>
      </c>
      <c r="G21" s="21">
        <v>402</v>
      </c>
      <c r="H21" s="22">
        <v>-17.899999999999999</v>
      </c>
      <c r="I21" s="21">
        <v>798</v>
      </c>
      <c r="J21" s="21">
        <v>790</v>
      </c>
      <c r="K21" s="21">
        <v>772</v>
      </c>
      <c r="L21" s="21">
        <v>780</v>
      </c>
      <c r="M21" s="21">
        <v>790</v>
      </c>
      <c r="N21" s="76">
        <f t="shared" si="0"/>
        <v>18</v>
      </c>
      <c r="O21" s="21">
        <v>772</v>
      </c>
      <c r="P21" s="21" t="s">
        <v>89</v>
      </c>
      <c r="Q21" s="21">
        <v>41</v>
      </c>
      <c r="R21" s="90">
        <v>55</v>
      </c>
      <c r="S21" s="77">
        <v>0</v>
      </c>
      <c r="T21" s="77">
        <v>0</v>
      </c>
      <c r="U21" s="77">
        <v>0</v>
      </c>
      <c r="V21" s="78">
        <v>0</v>
      </c>
      <c r="W21" s="83" t="s">
        <v>89</v>
      </c>
      <c r="X21" s="88" t="s">
        <v>88</v>
      </c>
      <c r="Y21" s="88" t="s">
        <v>88</v>
      </c>
      <c r="Z21" s="88">
        <v>14</v>
      </c>
      <c r="AA21" s="85" t="s">
        <v>89</v>
      </c>
      <c r="AB21" s="86" t="s">
        <v>89</v>
      </c>
      <c r="AC21" s="89"/>
      <c r="AD21" s="89"/>
      <c r="AE21" s="89"/>
      <c r="AF21" s="89"/>
      <c r="AG21" s="89"/>
    </row>
    <row r="22" spans="1:33" ht="23.25" customHeight="1">
      <c r="A22" s="6">
        <v>14</v>
      </c>
      <c r="B22" s="72" t="s">
        <v>85</v>
      </c>
      <c r="C22" s="71" t="s">
        <v>86</v>
      </c>
      <c r="D22" s="71" t="s">
        <v>87</v>
      </c>
      <c r="E22" s="17">
        <v>2321218</v>
      </c>
      <c r="F22" s="20">
        <v>12.236000000000001</v>
      </c>
      <c r="G22" s="21">
        <v>438</v>
      </c>
      <c r="H22" s="22">
        <v>-17.899999999999999</v>
      </c>
      <c r="I22" s="21">
        <v>792</v>
      </c>
      <c r="J22" s="21">
        <v>792</v>
      </c>
      <c r="K22" s="21">
        <v>776</v>
      </c>
      <c r="L22" s="21">
        <v>774</v>
      </c>
      <c r="M22" s="21">
        <v>796</v>
      </c>
      <c r="N22" s="76">
        <f t="shared" si="0"/>
        <v>18</v>
      </c>
      <c r="O22" s="21">
        <v>778</v>
      </c>
      <c r="P22" s="21">
        <v>708</v>
      </c>
      <c r="Q22" s="21">
        <v>42</v>
      </c>
      <c r="R22" s="21">
        <v>0</v>
      </c>
      <c r="S22" s="21">
        <v>0</v>
      </c>
      <c r="T22" s="21">
        <v>0</v>
      </c>
      <c r="U22" s="21">
        <v>34</v>
      </c>
      <c r="V22" s="21">
        <v>0</v>
      </c>
      <c r="W22" s="83">
        <f>((O22-P22)/P22)</f>
        <v>9.8870056497175146E-2</v>
      </c>
      <c r="X22" s="88" t="s">
        <v>88</v>
      </c>
      <c r="Y22" s="88" t="s">
        <v>88</v>
      </c>
      <c r="Z22" s="88">
        <v>14</v>
      </c>
      <c r="AA22" s="85">
        <f>454/(AB22)</f>
        <v>26.932203389830509</v>
      </c>
      <c r="AB22" s="86">
        <f>(P22/Q22)</f>
        <v>16.857142857142858</v>
      </c>
      <c r="AC22" s="87">
        <f>(R22/P22)</f>
        <v>0</v>
      </c>
      <c r="AD22" s="87">
        <f>(S22/P22)</f>
        <v>0</v>
      </c>
      <c r="AE22" s="87">
        <f>T22/P22</f>
        <v>0</v>
      </c>
      <c r="AF22" s="87">
        <f>U22/P22</f>
        <v>4.8022598870056499E-2</v>
      </c>
      <c r="AG22" s="87">
        <f>V22/P22</f>
        <v>0</v>
      </c>
    </row>
    <row r="23" spans="1:33" ht="23.25" customHeight="1">
      <c r="A23" s="6">
        <v>15</v>
      </c>
      <c r="B23" s="72" t="s">
        <v>85</v>
      </c>
      <c r="C23" s="73" t="s">
        <v>86</v>
      </c>
      <c r="D23" s="73" t="s">
        <v>87</v>
      </c>
      <c r="E23" s="17">
        <v>2321218</v>
      </c>
      <c r="F23" s="20">
        <v>12.246</v>
      </c>
      <c r="G23" s="21">
        <v>472</v>
      </c>
      <c r="H23" s="22">
        <v>-18.2</v>
      </c>
      <c r="I23" s="21">
        <v>792</v>
      </c>
      <c r="J23" s="21">
        <v>790</v>
      </c>
      <c r="K23" s="21">
        <v>776</v>
      </c>
      <c r="L23" s="21">
        <v>774</v>
      </c>
      <c r="M23" s="21">
        <v>790</v>
      </c>
      <c r="N23" s="76">
        <f t="shared" si="0"/>
        <v>18</v>
      </c>
      <c r="O23" s="21">
        <v>772</v>
      </c>
      <c r="P23" s="21">
        <v>698</v>
      </c>
      <c r="Q23" s="21">
        <v>43</v>
      </c>
      <c r="R23" s="21">
        <v>50</v>
      </c>
      <c r="S23" s="21">
        <v>0</v>
      </c>
      <c r="T23" s="21">
        <v>0</v>
      </c>
      <c r="U23" s="21">
        <v>0</v>
      </c>
      <c r="V23" s="21">
        <v>0</v>
      </c>
      <c r="W23" s="83">
        <f>((O23-P23)/P23)</f>
        <v>0.10601719197707736</v>
      </c>
      <c r="X23" s="88" t="s">
        <v>88</v>
      </c>
      <c r="Y23" s="88" t="s">
        <v>88</v>
      </c>
      <c r="Z23" s="88">
        <v>14</v>
      </c>
      <c r="AA23" s="85">
        <f>454/(AB23)</f>
        <v>27.968481375358166</v>
      </c>
      <c r="AB23" s="86">
        <f>(P23/Q23)</f>
        <v>16.232558139534884</v>
      </c>
      <c r="AC23" s="87">
        <f>(R23/P23)</f>
        <v>7.1633237822349566E-2</v>
      </c>
      <c r="AD23" s="87">
        <f>(S23/P23)</f>
        <v>0</v>
      </c>
      <c r="AE23" s="87">
        <f>T23/P23</f>
        <v>0</v>
      </c>
      <c r="AF23" s="87">
        <f>U23/P23</f>
        <v>0</v>
      </c>
      <c r="AG23" s="87">
        <f>V23/P23</f>
        <v>0</v>
      </c>
    </row>
    <row r="24" spans="1:33" ht="23.25" customHeight="1">
      <c r="A24" s="6">
        <v>16</v>
      </c>
      <c r="B24" s="72" t="s">
        <v>85</v>
      </c>
      <c r="C24" s="71" t="s">
        <v>86</v>
      </c>
      <c r="D24" s="71" t="s">
        <v>87</v>
      </c>
      <c r="E24" s="17">
        <v>2321218</v>
      </c>
      <c r="F24" s="20">
        <v>12.244</v>
      </c>
      <c r="G24" s="21">
        <v>523</v>
      </c>
      <c r="H24" s="22">
        <v>-18</v>
      </c>
      <c r="I24" s="17">
        <v>796</v>
      </c>
      <c r="J24" s="17">
        <v>792</v>
      </c>
      <c r="K24" s="17">
        <v>778</v>
      </c>
      <c r="L24" s="17">
        <v>774</v>
      </c>
      <c r="M24" s="21">
        <v>792</v>
      </c>
      <c r="N24" s="76">
        <f t="shared" si="0"/>
        <v>18</v>
      </c>
      <c r="O24" s="21">
        <v>774</v>
      </c>
      <c r="P24" s="21">
        <v>700</v>
      </c>
      <c r="Q24" s="21">
        <v>44</v>
      </c>
      <c r="R24" s="21">
        <v>0</v>
      </c>
      <c r="S24" s="21">
        <v>0</v>
      </c>
      <c r="T24" s="21">
        <v>0</v>
      </c>
      <c r="U24" s="21">
        <v>42</v>
      </c>
      <c r="V24" s="51">
        <v>0</v>
      </c>
      <c r="W24" s="83">
        <f>((O24-P24)/P24)</f>
        <v>0.10571428571428572</v>
      </c>
      <c r="X24" s="88" t="s">
        <v>88</v>
      </c>
      <c r="Y24" s="88" t="s">
        <v>88</v>
      </c>
      <c r="Z24" s="88">
        <v>14</v>
      </c>
      <c r="AA24" s="85">
        <f>454/(AB24)</f>
        <v>28.537142857142857</v>
      </c>
      <c r="AB24" s="86">
        <f>(P24/Q24)</f>
        <v>15.909090909090908</v>
      </c>
      <c r="AC24" s="87">
        <f>(R24/P24)</f>
        <v>0</v>
      </c>
      <c r="AD24" s="87">
        <f>(S24/P24)</f>
        <v>0</v>
      </c>
      <c r="AE24" s="87">
        <f>T24/P24</f>
        <v>0</v>
      </c>
      <c r="AF24" s="87">
        <f>U24/P24</f>
        <v>0.06</v>
      </c>
      <c r="AG24" s="87">
        <f>V24/P24</f>
        <v>0</v>
      </c>
    </row>
    <row r="25" spans="1:33" ht="23.25" customHeight="1">
      <c r="A25" s="6">
        <v>17</v>
      </c>
      <c r="B25" s="72" t="s">
        <v>85</v>
      </c>
      <c r="C25" s="73" t="s">
        <v>86</v>
      </c>
      <c r="D25" s="73" t="s">
        <v>87</v>
      </c>
      <c r="E25" s="17">
        <v>2321218</v>
      </c>
      <c r="F25" s="20">
        <v>12.254</v>
      </c>
      <c r="G25" s="21">
        <v>566</v>
      </c>
      <c r="H25" s="22">
        <v>-17.899999999999999</v>
      </c>
      <c r="I25" s="21">
        <v>804</v>
      </c>
      <c r="J25" s="21">
        <v>796</v>
      </c>
      <c r="K25" s="21">
        <v>788</v>
      </c>
      <c r="L25" s="21">
        <v>778</v>
      </c>
      <c r="M25" s="21">
        <v>792</v>
      </c>
      <c r="N25" s="76">
        <f t="shared" si="0"/>
        <v>18</v>
      </c>
      <c r="O25" s="21">
        <v>774</v>
      </c>
      <c r="P25" s="21" t="s">
        <v>89</v>
      </c>
      <c r="Q25" s="21">
        <v>40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83" t="s">
        <v>89</v>
      </c>
      <c r="X25" s="88" t="s">
        <v>88</v>
      </c>
      <c r="Y25" s="88" t="s">
        <v>88</v>
      </c>
      <c r="Z25" s="88">
        <v>14</v>
      </c>
      <c r="AA25" s="85" t="s">
        <v>89</v>
      </c>
      <c r="AB25" s="86" t="s">
        <v>89</v>
      </c>
      <c r="AC25" s="89"/>
      <c r="AD25" s="89"/>
      <c r="AE25" s="89"/>
      <c r="AF25" s="89"/>
      <c r="AG25" s="89"/>
    </row>
    <row r="26" spans="1:33" ht="23.25" customHeight="1">
      <c r="A26" s="6">
        <v>18</v>
      </c>
      <c r="B26" s="72" t="s">
        <v>85</v>
      </c>
      <c r="C26" s="71" t="s">
        <v>86</v>
      </c>
      <c r="D26" s="71" t="s">
        <v>87</v>
      </c>
      <c r="E26" s="17">
        <v>2321218</v>
      </c>
      <c r="F26" s="20">
        <v>12.202</v>
      </c>
      <c r="G26" s="21">
        <v>592</v>
      </c>
      <c r="H26" s="22">
        <v>-19</v>
      </c>
      <c r="I26" s="21">
        <v>804</v>
      </c>
      <c r="J26" s="21">
        <v>798</v>
      </c>
      <c r="K26" s="21">
        <v>786</v>
      </c>
      <c r="L26" s="21">
        <v>782</v>
      </c>
      <c r="M26" s="21">
        <v>794</v>
      </c>
      <c r="N26" s="76">
        <f t="shared" si="0"/>
        <v>16</v>
      </c>
      <c r="O26" s="21">
        <v>778</v>
      </c>
      <c r="P26" s="21" t="s">
        <v>89</v>
      </c>
      <c r="Q26" s="21">
        <v>43</v>
      </c>
      <c r="R26" s="77">
        <v>0</v>
      </c>
      <c r="S26" s="77">
        <v>0</v>
      </c>
      <c r="T26" s="77">
        <v>0</v>
      </c>
      <c r="U26" s="77">
        <v>0</v>
      </c>
      <c r="V26" s="77">
        <v>0</v>
      </c>
      <c r="W26" s="83" t="s">
        <v>89</v>
      </c>
      <c r="X26" s="88" t="s">
        <v>88</v>
      </c>
      <c r="Y26" s="88" t="s">
        <v>88</v>
      </c>
      <c r="Z26" s="88">
        <v>14</v>
      </c>
      <c r="AA26" s="85" t="s">
        <v>89</v>
      </c>
      <c r="AB26" s="86" t="s">
        <v>89</v>
      </c>
      <c r="AC26" s="89"/>
      <c r="AD26" s="89"/>
      <c r="AE26" s="89"/>
      <c r="AF26" s="89"/>
      <c r="AG26" s="89"/>
    </row>
    <row r="27" spans="1:33" ht="23.25" customHeight="1">
      <c r="A27" s="6">
        <v>19</v>
      </c>
      <c r="B27" s="72" t="s">
        <v>85</v>
      </c>
      <c r="C27" s="73" t="s">
        <v>86</v>
      </c>
      <c r="D27" s="73" t="s">
        <v>87</v>
      </c>
      <c r="E27" s="17">
        <v>2321218</v>
      </c>
      <c r="F27" s="20">
        <v>12.288</v>
      </c>
      <c r="G27" s="21">
        <v>528</v>
      </c>
      <c r="H27" s="22">
        <v>-18.5</v>
      </c>
      <c r="I27" s="21">
        <v>796</v>
      </c>
      <c r="J27" s="21">
        <v>794</v>
      </c>
      <c r="K27" s="21">
        <v>778</v>
      </c>
      <c r="L27" s="21">
        <v>786</v>
      </c>
      <c r="M27" s="21">
        <v>792</v>
      </c>
      <c r="N27" s="76">
        <f t="shared" si="0"/>
        <v>18</v>
      </c>
      <c r="O27" s="21">
        <v>774</v>
      </c>
      <c r="P27" s="21" t="s">
        <v>89</v>
      </c>
      <c r="Q27" s="21">
        <v>43</v>
      </c>
      <c r="R27" s="77">
        <v>18</v>
      </c>
      <c r="S27" s="77">
        <v>0</v>
      </c>
      <c r="T27" s="77">
        <v>0</v>
      </c>
      <c r="U27" s="77">
        <v>24</v>
      </c>
      <c r="V27" s="77">
        <v>0</v>
      </c>
      <c r="W27" s="83" t="s">
        <v>89</v>
      </c>
      <c r="X27" s="88" t="s">
        <v>88</v>
      </c>
      <c r="Y27" s="88" t="s">
        <v>88</v>
      </c>
      <c r="Z27" s="88">
        <v>14</v>
      </c>
      <c r="AA27" s="85" t="s">
        <v>89</v>
      </c>
      <c r="AB27" s="86" t="s">
        <v>89</v>
      </c>
      <c r="AC27" s="89"/>
      <c r="AD27" s="89"/>
      <c r="AE27" s="89"/>
      <c r="AF27" s="89"/>
      <c r="AG27" s="89"/>
    </row>
    <row r="28" spans="1:33" ht="23.25" customHeight="1">
      <c r="A28" s="6">
        <v>20</v>
      </c>
      <c r="B28" s="72" t="s">
        <v>85</v>
      </c>
      <c r="C28" s="71" t="s">
        <v>86</v>
      </c>
      <c r="D28" s="71" t="s">
        <v>87</v>
      </c>
      <c r="E28" s="17">
        <v>2321218</v>
      </c>
      <c r="F28" s="20">
        <v>12.26</v>
      </c>
      <c r="G28" s="21">
        <v>673</v>
      </c>
      <c r="H28" s="22">
        <v>-18.2</v>
      </c>
      <c r="I28" s="21">
        <v>794</v>
      </c>
      <c r="J28" s="21">
        <v>794</v>
      </c>
      <c r="K28" s="21">
        <v>776</v>
      </c>
      <c r="L28" s="21">
        <v>776</v>
      </c>
      <c r="M28" s="21">
        <v>798</v>
      </c>
      <c r="N28" s="76">
        <f t="shared" si="0"/>
        <v>16</v>
      </c>
      <c r="O28" s="21">
        <v>782</v>
      </c>
      <c r="P28" s="21" t="s">
        <v>89</v>
      </c>
      <c r="Q28" s="21">
        <v>43</v>
      </c>
      <c r="R28" s="77">
        <v>0</v>
      </c>
      <c r="S28" s="77">
        <v>0</v>
      </c>
      <c r="T28" s="77">
        <v>0</v>
      </c>
      <c r="U28" s="77">
        <v>0</v>
      </c>
      <c r="V28" s="78">
        <v>0</v>
      </c>
      <c r="W28" s="83" t="s">
        <v>89</v>
      </c>
      <c r="X28" s="88" t="s">
        <v>88</v>
      </c>
      <c r="Y28" s="88" t="s">
        <v>88</v>
      </c>
      <c r="Z28" s="88">
        <v>14</v>
      </c>
      <c r="AA28" s="85" t="s">
        <v>89</v>
      </c>
      <c r="AB28" s="86" t="s">
        <v>89</v>
      </c>
      <c r="AC28" s="89"/>
      <c r="AD28" s="89"/>
      <c r="AE28" s="89"/>
      <c r="AF28" s="89"/>
      <c r="AG28" s="89"/>
    </row>
    <row r="29" spans="1:33" ht="23.25" customHeight="1">
      <c r="A29" s="6">
        <v>21</v>
      </c>
      <c r="B29" s="72" t="s">
        <v>85</v>
      </c>
      <c r="C29" s="73" t="s">
        <v>86</v>
      </c>
      <c r="D29" s="73" t="s">
        <v>87</v>
      </c>
      <c r="E29" s="17">
        <v>2321218</v>
      </c>
      <c r="F29" s="20">
        <v>12.244</v>
      </c>
      <c r="G29" s="21">
        <v>933</v>
      </c>
      <c r="H29" s="22">
        <v>-19</v>
      </c>
      <c r="I29" s="21">
        <v>796</v>
      </c>
      <c r="J29" s="21">
        <v>794</v>
      </c>
      <c r="K29" s="21">
        <v>784</v>
      </c>
      <c r="L29" s="21">
        <v>776</v>
      </c>
      <c r="M29" s="21">
        <v>792</v>
      </c>
      <c r="N29" s="76">
        <f t="shared" si="0"/>
        <v>20</v>
      </c>
      <c r="O29" s="21">
        <v>772</v>
      </c>
      <c r="P29" s="21" t="s">
        <v>89</v>
      </c>
      <c r="Q29" s="21">
        <v>40</v>
      </c>
      <c r="R29" s="77">
        <v>54</v>
      </c>
      <c r="S29" s="77">
        <v>0</v>
      </c>
      <c r="T29" s="77">
        <v>0</v>
      </c>
      <c r="U29" s="77">
        <v>0</v>
      </c>
      <c r="V29" s="77">
        <v>0</v>
      </c>
      <c r="W29" s="83" t="s">
        <v>89</v>
      </c>
      <c r="X29" s="88" t="s">
        <v>88</v>
      </c>
      <c r="Y29" s="88" t="s">
        <v>88</v>
      </c>
      <c r="Z29" s="88">
        <v>14</v>
      </c>
      <c r="AA29" s="85" t="s">
        <v>89</v>
      </c>
      <c r="AB29" s="86" t="s">
        <v>89</v>
      </c>
      <c r="AC29" s="89"/>
      <c r="AD29" s="89"/>
      <c r="AE29" s="89"/>
      <c r="AF29" s="89"/>
      <c r="AG29" s="89"/>
    </row>
    <row r="30" spans="1:33" ht="23.25" customHeight="1">
      <c r="A30" s="6">
        <v>22</v>
      </c>
      <c r="B30" s="72" t="s">
        <v>85</v>
      </c>
      <c r="C30" s="71" t="s">
        <v>86</v>
      </c>
      <c r="D30" s="71" t="s">
        <v>87</v>
      </c>
      <c r="E30" s="17">
        <v>2321218</v>
      </c>
      <c r="F30" s="20">
        <v>12.326000000000001</v>
      </c>
      <c r="G30" s="21">
        <v>945</v>
      </c>
      <c r="H30" s="22">
        <v>-18.5</v>
      </c>
      <c r="I30" s="21">
        <v>794</v>
      </c>
      <c r="J30" s="21">
        <v>798</v>
      </c>
      <c r="K30" s="21">
        <v>772</v>
      </c>
      <c r="L30" s="21">
        <v>780</v>
      </c>
      <c r="M30" s="21" t="s">
        <v>89</v>
      </c>
      <c r="N30" s="76" t="s">
        <v>89</v>
      </c>
      <c r="O30" s="21" t="s">
        <v>89</v>
      </c>
      <c r="P30" s="21" t="s">
        <v>89</v>
      </c>
      <c r="Q30" s="21" t="s">
        <v>89</v>
      </c>
      <c r="R30" s="21" t="s">
        <v>89</v>
      </c>
      <c r="S30" s="21" t="s">
        <v>89</v>
      </c>
      <c r="T30" s="21" t="s">
        <v>89</v>
      </c>
      <c r="U30" s="21" t="s">
        <v>89</v>
      </c>
      <c r="V30" s="21" t="s">
        <v>89</v>
      </c>
      <c r="W30" s="83" t="s">
        <v>89</v>
      </c>
      <c r="X30" s="88" t="s">
        <v>88</v>
      </c>
      <c r="Y30" s="88" t="s">
        <v>88</v>
      </c>
      <c r="Z30" s="88">
        <v>14</v>
      </c>
      <c r="AA30" s="85" t="s">
        <v>89</v>
      </c>
      <c r="AB30" s="86" t="s">
        <v>89</v>
      </c>
      <c r="AC30" s="87" t="s">
        <v>89</v>
      </c>
      <c r="AD30" s="87" t="s">
        <v>89</v>
      </c>
      <c r="AE30" s="87" t="s">
        <v>89</v>
      </c>
      <c r="AF30" s="87" t="s">
        <v>89</v>
      </c>
      <c r="AG30" s="87" t="s">
        <v>89</v>
      </c>
    </row>
    <row r="31" spans="1:33" ht="23.25" customHeight="1">
      <c r="A31" s="6"/>
      <c r="B31" s="72"/>
      <c r="C31" s="73"/>
      <c r="D31" s="73"/>
      <c r="E31" s="17"/>
      <c r="F31" s="20"/>
      <c r="G31" s="21"/>
      <c r="H31" s="22"/>
      <c r="I31" s="17"/>
      <c r="J31" s="17"/>
      <c r="K31" s="17"/>
      <c r="L31" s="17"/>
      <c r="M31" s="21"/>
      <c r="N31" s="76"/>
      <c r="O31" s="21"/>
      <c r="P31" s="21"/>
      <c r="Q31" s="21"/>
      <c r="R31" s="21"/>
      <c r="S31" s="21"/>
      <c r="T31" s="21"/>
      <c r="U31" s="21"/>
      <c r="V31" s="51"/>
      <c r="W31" s="83"/>
      <c r="X31" s="88"/>
      <c r="Y31" s="88"/>
      <c r="Z31" s="88"/>
      <c r="AA31" s="85"/>
      <c r="AB31" s="86"/>
      <c r="AC31" s="87"/>
      <c r="AD31" s="87"/>
      <c r="AE31" s="87"/>
      <c r="AF31" s="87"/>
      <c r="AG31" s="87"/>
    </row>
    <row r="32" spans="1:33" ht="23.25" customHeight="1" thickBot="1">
      <c r="A32" s="6"/>
      <c r="B32" s="72"/>
      <c r="C32" s="73"/>
      <c r="D32" s="73"/>
      <c r="E32" s="17"/>
      <c r="F32" s="20"/>
      <c r="G32" s="21"/>
      <c r="H32" s="22"/>
      <c r="I32" s="17"/>
      <c r="J32" s="17"/>
      <c r="K32" s="17"/>
      <c r="L32" s="17"/>
      <c r="M32" s="21"/>
      <c r="N32" s="76"/>
      <c r="O32" s="21"/>
      <c r="P32" s="21"/>
      <c r="Q32" s="21"/>
      <c r="R32" s="21"/>
      <c r="S32" s="21"/>
      <c r="T32" s="21"/>
      <c r="U32" s="21"/>
      <c r="V32" s="51"/>
      <c r="W32" s="83"/>
      <c r="X32" s="88"/>
      <c r="Y32" s="88"/>
      <c r="Z32" s="88"/>
      <c r="AA32" s="85"/>
      <c r="AB32" s="86"/>
      <c r="AC32" s="87"/>
      <c r="AD32" s="87"/>
      <c r="AE32" s="87"/>
      <c r="AF32" s="87"/>
      <c r="AG32" s="87"/>
    </row>
    <row r="33" spans="1:33" ht="15.75" customHeight="1" thickBot="1">
      <c r="A33" s="148" t="s">
        <v>93</v>
      </c>
      <c r="B33" s="148"/>
      <c r="C33" s="148"/>
      <c r="D33" s="148"/>
      <c r="E33" s="148"/>
      <c r="F33" s="23">
        <f>AVERAGE(F9:F32)</f>
        <v>12.249545454545455</v>
      </c>
      <c r="G33" s="23"/>
      <c r="H33" s="24">
        <f t="shared" ref="H33:W33" si="1">AVERAGE(H9:H32)</f>
        <v>-18.263636363636362</v>
      </c>
      <c r="I33" s="27">
        <f t="shared" si="1"/>
        <v>796.5454545454545</v>
      </c>
      <c r="J33" s="27">
        <f t="shared" si="1"/>
        <v>795.63636363636363</v>
      </c>
      <c r="K33" s="27">
        <f t="shared" si="1"/>
        <v>777.63636363636363</v>
      </c>
      <c r="L33" s="27">
        <f t="shared" si="1"/>
        <v>777.18181818181813</v>
      </c>
      <c r="M33" s="27">
        <f t="shared" si="1"/>
        <v>793.36842105263156</v>
      </c>
      <c r="N33" s="29">
        <f t="shared" si="1"/>
        <v>17.894736842105264</v>
      </c>
      <c r="O33" s="27">
        <f t="shared" si="1"/>
        <v>775.47368421052636</v>
      </c>
      <c r="P33" s="27">
        <f t="shared" si="1"/>
        <v>706.72727272727275</v>
      </c>
      <c r="Q33" s="27">
        <f t="shared" si="1"/>
        <v>42.368421052631582</v>
      </c>
      <c r="R33" s="150"/>
      <c r="S33" s="151"/>
      <c r="T33" s="151"/>
      <c r="U33" s="151"/>
      <c r="V33" s="152"/>
      <c r="W33" s="52">
        <f t="shared" si="1"/>
        <v>9.8132632472048939E-2</v>
      </c>
      <c r="X33" s="149"/>
      <c r="Y33" s="149"/>
      <c r="Z33" s="149"/>
      <c r="AA33" s="27">
        <f t="shared" ref="AA33:AG33" si="2">AVERAGE(AA9:AA32)</f>
        <v>27.391414686299868</v>
      </c>
      <c r="AB33" s="23">
        <f t="shared" si="2"/>
        <v>16.597143425050401</v>
      </c>
      <c r="AC33" s="52">
        <f t="shared" si="2"/>
        <v>2.7676714288121254E-2</v>
      </c>
      <c r="AD33" s="52">
        <f t="shared" si="2"/>
        <v>0</v>
      </c>
      <c r="AE33" s="52">
        <f t="shared" si="2"/>
        <v>0</v>
      </c>
      <c r="AF33" s="52">
        <f t="shared" si="2"/>
        <v>1.7457076373065421E-2</v>
      </c>
      <c r="AG33" s="52">
        <f t="shared" si="2"/>
        <v>0</v>
      </c>
    </row>
    <row r="34" spans="1:33" ht="15" customHeight="1">
      <c r="A34" s="7" t="s">
        <v>94</v>
      </c>
      <c r="B34" s="8"/>
      <c r="C34" s="9"/>
      <c r="D34" s="153" t="s">
        <v>95</v>
      </c>
      <c r="E34" s="153"/>
      <c r="F34" s="153"/>
      <c r="G34" s="153"/>
      <c r="H34" s="153"/>
      <c r="I34" s="153"/>
      <c r="J34" s="153"/>
      <c r="K34" s="153"/>
      <c r="L34" s="153"/>
      <c r="M34" s="30"/>
      <c r="N34" s="31"/>
      <c r="O34" s="30"/>
      <c r="P34" s="30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58"/>
      <c r="AB34" s="59"/>
      <c r="AC34" s="68"/>
      <c r="AD34" s="68"/>
      <c r="AE34" s="68"/>
      <c r="AF34" s="68"/>
      <c r="AG34" s="68"/>
    </row>
    <row r="35" spans="1:33" ht="15" customHeight="1">
      <c r="A35" s="10"/>
      <c r="B35" s="11"/>
      <c r="C35" s="11"/>
      <c r="D35" s="11"/>
      <c r="E35" s="11"/>
      <c r="F35" s="25"/>
      <c r="G35" s="25"/>
      <c r="H35" s="25"/>
      <c r="I35" s="25"/>
      <c r="J35" s="25"/>
      <c r="K35" s="25"/>
      <c r="L35" s="25"/>
      <c r="M35" s="25"/>
      <c r="N35" s="32"/>
      <c r="O35" s="25"/>
      <c r="P35" s="25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60"/>
      <c r="AB35" s="61"/>
      <c r="AC35" s="69"/>
      <c r="AD35" s="69"/>
      <c r="AE35" s="69"/>
      <c r="AF35" s="69"/>
      <c r="AG35" s="69"/>
    </row>
    <row r="36" spans="1:33" ht="15.75" thickBot="1">
      <c r="A36" s="12"/>
      <c r="B36" s="13"/>
      <c r="C36" s="13"/>
      <c r="D36" s="13"/>
      <c r="E36" s="13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62"/>
      <c r="AB36" s="62"/>
      <c r="AC36" s="62"/>
      <c r="AD36" s="62"/>
      <c r="AE36" s="62"/>
      <c r="AF36" s="62"/>
      <c r="AG36" s="62"/>
    </row>
    <row r="37" spans="1:33" ht="18.75">
      <c r="A37" s="154" t="s">
        <v>96</v>
      </c>
      <c r="B37" s="154"/>
      <c r="C37" s="154"/>
      <c r="D37" s="154"/>
      <c r="E37" s="154"/>
      <c r="F37" s="154"/>
      <c r="G37" s="154"/>
      <c r="H37" s="154"/>
      <c r="P37" s="33" t="s">
        <v>97</v>
      </c>
    </row>
    <row r="38" spans="1:33" ht="36" customHeight="1">
      <c r="A38" s="155" t="s">
        <v>49</v>
      </c>
      <c r="B38" s="155"/>
      <c r="C38" s="155"/>
      <c r="D38" s="156" t="s">
        <v>80</v>
      </c>
      <c r="E38" s="156"/>
      <c r="F38" s="156"/>
      <c r="G38" s="157" t="s">
        <v>98</v>
      </c>
      <c r="H38" s="157"/>
    </row>
    <row r="39" spans="1:33" ht="30.95" customHeight="1">
      <c r="A39" s="155" t="s">
        <v>50</v>
      </c>
      <c r="B39" s="155"/>
      <c r="C39" s="155"/>
      <c r="D39" s="156" t="s">
        <v>81</v>
      </c>
      <c r="E39" s="156"/>
      <c r="F39" s="156"/>
      <c r="G39" s="157" t="s">
        <v>98</v>
      </c>
      <c r="H39" s="157"/>
      <c r="K39" s="158" t="s">
        <v>99</v>
      </c>
      <c r="L39" s="158"/>
      <c r="M39" s="158"/>
      <c r="N39" s="158"/>
      <c r="O39" s="158"/>
      <c r="P39" s="34"/>
      <c r="Q39" s="34"/>
      <c r="R39" s="45"/>
      <c r="S39" s="45"/>
      <c r="T39" s="45"/>
    </row>
    <row r="40" spans="1:33" ht="27" customHeight="1">
      <c r="A40" s="155" t="s">
        <v>51</v>
      </c>
      <c r="B40" s="155"/>
      <c r="C40" s="155"/>
      <c r="D40" s="156" t="s">
        <v>82</v>
      </c>
      <c r="E40" s="156"/>
      <c r="F40" s="156"/>
      <c r="G40" s="157" t="s">
        <v>98</v>
      </c>
      <c r="H40" s="157"/>
      <c r="M40" s="35"/>
      <c r="N40" s="36"/>
      <c r="O40" s="36"/>
      <c r="P40" s="36"/>
      <c r="Q40" s="36"/>
      <c r="R40" s="35"/>
      <c r="S40" s="35"/>
      <c r="T40" s="35"/>
    </row>
    <row r="41" spans="1:33" ht="21.75" customHeight="1">
      <c r="A41" s="155" t="s">
        <v>52</v>
      </c>
      <c r="B41" s="155"/>
      <c r="C41" s="155"/>
      <c r="D41" s="156" t="s">
        <v>83</v>
      </c>
      <c r="E41" s="156"/>
      <c r="F41" s="156"/>
      <c r="G41" s="157" t="s">
        <v>98</v>
      </c>
      <c r="H41" s="157"/>
      <c r="M41" s="37"/>
      <c r="N41" s="38"/>
      <c r="O41" s="38"/>
      <c r="P41" s="38"/>
      <c r="Q41" s="38"/>
      <c r="R41" s="46"/>
      <c r="S41" s="46"/>
      <c r="T41" s="46"/>
    </row>
    <row r="42" spans="1:33" ht="23.25" customHeight="1">
      <c r="A42" s="155" t="s">
        <v>53</v>
      </c>
      <c r="B42" s="155"/>
      <c r="C42" s="155"/>
      <c r="D42" s="156" t="s">
        <v>84</v>
      </c>
      <c r="E42" s="156"/>
      <c r="F42" s="156"/>
      <c r="G42" s="157" t="s">
        <v>98</v>
      </c>
      <c r="H42" s="157"/>
    </row>
    <row r="43" spans="1:33" ht="23.25" customHeight="1">
      <c r="A43" s="155" t="s">
        <v>54</v>
      </c>
      <c r="B43" s="155"/>
      <c r="C43" s="155"/>
      <c r="D43" s="156" t="s">
        <v>84</v>
      </c>
      <c r="E43" s="156"/>
      <c r="F43" s="156"/>
      <c r="G43" s="157" t="s">
        <v>98</v>
      </c>
      <c r="H43" s="157"/>
    </row>
    <row r="44" spans="1:33" ht="23.25" customHeight="1">
      <c r="A44" s="155" t="s">
        <v>55</v>
      </c>
      <c r="B44" s="155"/>
      <c r="C44" s="155"/>
      <c r="D44" s="156" t="s">
        <v>84</v>
      </c>
      <c r="E44" s="156"/>
      <c r="F44" s="156"/>
      <c r="G44" s="157" t="s">
        <v>98</v>
      </c>
      <c r="H44" s="157"/>
    </row>
  </sheetData>
  <sortState xmlns:xlrd2="http://schemas.microsoft.com/office/spreadsheetml/2017/richdata2" ref="A9:AG32">
    <sortCondition ref="E9:E32"/>
  </sortState>
  <mergeCells count="62">
    <mergeCell ref="A1:E1"/>
    <mergeCell ref="F1:J1"/>
    <mergeCell ref="K1:Z1"/>
    <mergeCell ref="A2:E2"/>
    <mergeCell ref="F2:J2"/>
    <mergeCell ref="K2:N2"/>
    <mergeCell ref="O2:S3"/>
    <mergeCell ref="T2:V2"/>
    <mergeCell ref="W2:Z2"/>
    <mergeCell ref="A3:E3"/>
    <mergeCell ref="A4:E4"/>
    <mergeCell ref="F4:J4"/>
    <mergeCell ref="K4:N4"/>
    <mergeCell ref="O4:S4"/>
    <mergeCell ref="T4:V4"/>
    <mergeCell ref="W5:Z5"/>
    <mergeCell ref="F3:J3"/>
    <mergeCell ref="K3:N3"/>
    <mergeCell ref="T3:V3"/>
    <mergeCell ref="W3:Z3"/>
    <mergeCell ref="W4:Z4"/>
    <mergeCell ref="A5:E5"/>
    <mergeCell ref="F5:J5"/>
    <mergeCell ref="K5:N5"/>
    <mergeCell ref="O5:S5"/>
    <mergeCell ref="T5:V5"/>
    <mergeCell ref="D34:L34"/>
    <mergeCell ref="A6:L6"/>
    <mergeCell ref="M6:W6"/>
    <mergeCell ref="X6:Z6"/>
    <mergeCell ref="A7:E7"/>
    <mergeCell ref="I7:J7"/>
    <mergeCell ref="K7:L7"/>
    <mergeCell ref="I8:J8"/>
    <mergeCell ref="K8:L8"/>
    <mergeCell ref="X8:Y8"/>
    <mergeCell ref="A33:E33"/>
    <mergeCell ref="X33:Z33"/>
    <mergeCell ref="R33:V33"/>
    <mergeCell ref="A37:H37"/>
    <mergeCell ref="A38:C38"/>
    <mergeCell ref="D38:F38"/>
    <mergeCell ref="G38:H38"/>
    <mergeCell ref="A39:C39"/>
    <mergeCell ref="D39:F39"/>
    <mergeCell ref="G39:H39"/>
    <mergeCell ref="K39:O39"/>
    <mergeCell ref="A40:C40"/>
    <mergeCell ref="D40:F40"/>
    <mergeCell ref="G40:H40"/>
    <mergeCell ref="A41:C41"/>
    <mergeCell ref="D41:F41"/>
    <mergeCell ref="G41:H41"/>
    <mergeCell ref="A44:C44"/>
    <mergeCell ref="D44:F44"/>
    <mergeCell ref="G44:H44"/>
    <mergeCell ref="A42:C42"/>
    <mergeCell ref="D42:F42"/>
    <mergeCell ref="G42:H42"/>
    <mergeCell ref="A43:C43"/>
    <mergeCell ref="D43:F43"/>
    <mergeCell ref="G43:H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D848C-D1FC-4BAE-AAB6-97A1E731CC8B}">
  <dimension ref="A1:AG32"/>
  <sheetViews>
    <sheetView zoomScale="84" zoomScaleNormal="84" workbookViewId="0">
      <pane ySplit="8" topLeftCell="A18" activePane="bottomLeft" state="frozen"/>
      <selection activeCell="R1" sqref="R1"/>
      <selection pane="bottomLeft" activeCell="Y23" sqref="Y23"/>
    </sheetView>
  </sheetViews>
  <sheetFormatPr baseColWidth="10" defaultColWidth="11.42578125" defaultRowHeight="15"/>
  <cols>
    <col min="1" max="1" width="7.140625" style="3" customWidth="1"/>
    <col min="2" max="2" width="12.5703125" style="3" customWidth="1"/>
    <col min="3" max="4" width="11.42578125" style="3"/>
    <col min="5" max="5" width="12.140625" style="3" customWidth="1"/>
    <col min="6" max="6" width="11.28515625" style="3" customWidth="1"/>
    <col min="7" max="7" width="9.28515625" style="3" customWidth="1"/>
    <col min="8" max="8" width="11" style="3" customWidth="1"/>
    <col min="9" max="9" width="9.7109375" style="3" customWidth="1"/>
    <col min="10" max="10" width="9.42578125" style="3" customWidth="1"/>
    <col min="11" max="12" width="9.28515625" style="3" customWidth="1"/>
    <col min="13" max="13" width="11.140625" style="3" customWidth="1"/>
    <col min="14" max="14" width="10.85546875" style="3" customWidth="1"/>
    <col min="15" max="15" width="10" style="3" customWidth="1"/>
    <col min="16" max="16" width="9.85546875" style="3" customWidth="1"/>
    <col min="17" max="17" width="10.28515625" style="3" customWidth="1"/>
    <col min="18" max="18" width="10.85546875" style="3" customWidth="1"/>
    <col min="19" max="19" width="8" style="3" customWidth="1"/>
    <col min="20" max="20" width="7.7109375" style="3" customWidth="1"/>
    <col min="21" max="22" width="8.7109375" style="3" customWidth="1"/>
    <col min="23" max="25" width="7.85546875" style="3" customWidth="1"/>
    <col min="26" max="26" width="8.85546875" style="3" customWidth="1"/>
    <col min="27" max="16384" width="11.42578125" style="3"/>
  </cols>
  <sheetData>
    <row r="1" spans="1:33" s="1" customFormat="1" ht="43.5" customHeight="1">
      <c r="A1" s="108" t="s">
        <v>0</v>
      </c>
      <c r="B1" s="109"/>
      <c r="C1" s="109"/>
      <c r="D1" s="109"/>
      <c r="E1" s="109"/>
      <c r="F1" s="110">
        <v>12</v>
      </c>
      <c r="G1" s="110"/>
      <c r="H1" s="110"/>
      <c r="I1" s="110"/>
      <c r="J1" s="111"/>
      <c r="K1" s="112" t="s">
        <v>1</v>
      </c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4"/>
    </row>
    <row r="2" spans="1:33" s="1" customFormat="1" ht="21.75" customHeight="1">
      <c r="A2" s="115" t="s">
        <v>2</v>
      </c>
      <c r="B2" s="116"/>
      <c r="C2" s="116"/>
      <c r="D2" s="116"/>
      <c r="E2" s="116"/>
      <c r="F2" s="159">
        <v>2321221</v>
      </c>
      <c r="G2" s="159"/>
      <c r="H2" s="159"/>
      <c r="I2" s="159"/>
      <c r="J2" s="160"/>
      <c r="K2" s="119" t="s">
        <v>3</v>
      </c>
      <c r="L2" s="119"/>
      <c r="M2" s="119"/>
      <c r="N2" s="119"/>
      <c r="O2" s="125" t="s">
        <v>4</v>
      </c>
      <c r="P2" s="125"/>
      <c r="Q2" s="125"/>
      <c r="R2" s="125"/>
      <c r="S2" s="125"/>
      <c r="T2" s="120" t="s">
        <v>5</v>
      </c>
      <c r="U2" s="119"/>
      <c r="V2" s="119"/>
      <c r="W2" s="121" t="s">
        <v>6</v>
      </c>
      <c r="X2" s="121"/>
      <c r="Y2" s="121"/>
      <c r="Z2" s="122"/>
    </row>
    <row r="3" spans="1:33" s="1" customFormat="1" ht="21.75" customHeight="1">
      <c r="A3" s="115" t="s">
        <v>7</v>
      </c>
      <c r="B3" s="116"/>
      <c r="C3" s="116"/>
      <c r="D3" s="116"/>
      <c r="E3" s="116"/>
      <c r="F3" s="123" t="s">
        <v>8</v>
      </c>
      <c r="G3" s="123"/>
      <c r="H3" s="123"/>
      <c r="I3" s="123"/>
      <c r="J3" s="124"/>
      <c r="K3" s="119" t="s">
        <v>9</v>
      </c>
      <c r="L3" s="119"/>
      <c r="M3" s="119"/>
      <c r="N3" s="119"/>
      <c r="O3" s="125"/>
      <c r="P3" s="125"/>
      <c r="Q3" s="125"/>
      <c r="R3" s="125"/>
      <c r="S3" s="125"/>
      <c r="T3" s="120" t="s">
        <v>10</v>
      </c>
      <c r="U3" s="119"/>
      <c r="V3" s="119"/>
      <c r="W3" s="121" t="s">
        <v>11</v>
      </c>
      <c r="X3" s="121"/>
      <c r="Y3" s="121"/>
      <c r="Z3" s="122"/>
    </row>
    <row r="4" spans="1:33" s="1" customFormat="1" ht="21.75" customHeight="1">
      <c r="A4" s="115" t="s">
        <v>12</v>
      </c>
      <c r="B4" s="116"/>
      <c r="C4" s="116"/>
      <c r="D4" s="116"/>
      <c r="E4" s="116"/>
      <c r="F4" s="135" t="s">
        <v>13</v>
      </c>
      <c r="G4" s="135"/>
      <c r="H4" s="135"/>
      <c r="I4" s="135"/>
      <c r="J4" s="136"/>
      <c r="K4" s="116" t="s">
        <v>14</v>
      </c>
      <c r="L4" s="116"/>
      <c r="M4" s="116"/>
      <c r="N4" s="116"/>
      <c r="O4" s="125">
        <v>4055</v>
      </c>
      <c r="P4" s="125"/>
      <c r="Q4" s="125"/>
      <c r="R4" s="125"/>
      <c r="S4" s="125"/>
      <c r="T4" s="120" t="s">
        <v>15</v>
      </c>
      <c r="U4" s="119"/>
      <c r="V4" s="119"/>
      <c r="W4" s="121">
        <v>327</v>
      </c>
      <c r="X4" s="121"/>
      <c r="Y4" s="121"/>
      <c r="Z4" s="122"/>
    </row>
    <row r="5" spans="1:33" s="1" customFormat="1" ht="21.75" customHeight="1" thickBot="1">
      <c r="A5" s="126" t="s">
        <v>16</v>
      </c>
      <c r="B5" s="127"/>
      <c r="C5" s="127"/>
      <c r="D5" s="127"/>
      <c r="E5" s="127"/>
      <c r="F5" s="128" t="s">
        <v>17</v>
      </c>
      <c r="G5" s="128"/>
      <c r="H5" s="128"/>
      <c r="I5" s="128"/>
      <c r="J5" s="129"/>
      <c r="K5" s="130" t="s">
        <v>18</v>
      </c>
      <c r="L5" s="130"/>
      <c r="M5" s="130"/>
      <c r="N5" s="130"/>
      <c r="O5" s="131">
        <v>19580123252</v>
      </c>
      <c r="P5" s="131"/>
      <c r="Q5" s="131"/>
      <c r="R5" s="131"/>
      <c r="S5" s="131"/>
      <c r="T5" s="132" t="s">
        <v>19</v>
      </c>
      <c r="U5" s="130"/>
      <c r="V5" s="130"/>
      <c r="W5" s="133" t="s">
        <v>20</v>
      </c>
      <c r="X5" s="133"/>
      <c r="Y5" s="133"/>
      <c r="Z5" s="134"/>
    </row>
    <row r="6" spans="1:33" ht="28.5" customHeight="1" thickBot="1">
      <c r="A6" s="137" t="s">
        <v>21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9" t="s">
        <v>22</v>
      </c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1" t="s">
        <v>23</v>
      </c>
      <c r="Y6" s="142"/>
      <c r="Z6" s="143"/>
    </row>
    <row r="7" spans="1:33" s="2" customFormat="1" ht="50.25" customHeight="1">
      <c r="A7" s="144" t="s">
        <v>24</v>
      </c>
      <c r="B7" s="144"/>
      <c r="C7" s="144"/>
      <c r="D7" s="144"/>
      <c r="E7" s="144"/>
      <c r="F7" s="74" t="s">
        <v>25</v>
      </c>
      <c r="G7" s="74" t="s">
        <v>26</v>
      </c>
      <c r="H7" s="74" t="s">
        <v>27</v>
      </c>
      <c r="I7" s="145" t="s">
        <v>28</v>
      </c>
      <c r="J7" s="145"/>
      <c r="K7" s="145" t="s">
        <v>29</v>
      </c>
      <c r="L7" s="145"/>
      <c r="M7" s="74" t="s">
        <v>28</v>
      </c>
      <c r="N7" s="74" t="s">
        <v>30</v>
      </c>
      <c r="O7" s="74" t="s">
        <v>31</v>
      </c>
      <c r="P7" s="74" t="s">
        <v>32</v>
      </c>
      <c r="Q7" s="39" t="s">
        <v>33</v>
      </c>
      <c r="R7" s="39" t="s">
        <v>34</v>
      </c>
      <c r="S7" s="39" t="s">
        <v>35</v>
      </c>
      <c r="T7" s="39" t="s">
        <v>36</v>
      </c>
      <c r="U7" s="39" t="s">
        <v>37</v>
      </c>
      <c r="V7" s="39" t="s">
        <v>38</v>
      </c>
      <c r="W7" s="39" t="s">
        <v>39</v>
      </c>
      <c r="X7" s="39" t="s">
        <v>40</v>
      </c>
      <c r="Y7" s="39" t="s">
        <v>41</v>
      </c>
      <c r="Z7" s="39" t="s">
        <v>42</v>
      </c>
      <c r="AA7" s="53" t="s">
        <v>43</v>
      </c>
      <c r="AB7" s="53" t="s">
        <v>44</v>
      </c>
      <c r="AC7" s="63" t="s">
        <v>45</v>
      </c>
      <c r="AD7" s="63" t="s">
        <v>35</v>
      </c>
      <c r="AE7" s="63" t="s">
        <v>46</v>
      </c>
      <c r="AF7" s="63" t="s">
        <v>47</v>
      </c>
      <c r="AG7" s="63" t="s">
        <v>48</v>
      </c>
    </row>
    <row r="8" spans="1:33" s="2" customFormat="1" ht="42" customHeight="1" thickBot="1">
      <c r="A8" s="4"/>
      <c r="B8" s="5" t="s">
        <v>56</v>
      </c>
      <c r="C8" s="5" t="s">
        <v>57</v>
      </c>
      <c r="D8" s="5" t="s">
        <v>58</v>
      </c>
      <c r="E8" s="15" t="s">
        <v>59</v>
      </c>
      <c r="F8" s="75" t="s">
        <v>60</v>
      </c>
      <c r="G8" s="75" t="s">
        <v>26</v>
      </c>
      <c r="H8" s="75" t="s">
        <v>61</v>
      </c>
      <c r="I8" s="146" t="s">
        <v>62</v>
      </c>
      <c r="J8" s="146"/>
      <c r="K8" s="146" t="s">
        <v>63</v>
      </c>
      <c r="L8" s="146"/>
      <c r="M8" s="28" t="s">
        <v>64</v>
      </c>
      <c r="N8" s="28" t="s">
        <v>65</v>
      </c>
      <c r="O8" s="28" t="s">
        <v>66</v>
      </c>
      <c r="P8" s="28" t="s">
        <v>67</v>
      </c>
      <c r="Q8" s="40" t="s">
        <v>68</v>
      </c>
      <c r="R8" s="41" t="s">
        <v>69</v>
      </c>
      <c r="S8" s="41" t="s">
        <v>70</v>
      </c>
      <c r="T8" s="41" t="s">
        <v>71</v>
      </c>
      <c r="U8" s="47" t="s">
        <v>72</v>
      </c>
      <c r="V8" s="41" t="s">
        <v>73</v>
      </c>
      <c r="W8" s="41" t="s">
        <v>74</v>
      </c>
      <c r="X8" s="147" t="s">
        <v>75</v>
      </c>
      <c r="Y8" s="147"/>
      <c r="Z8" s="54" t="s">
        <v>76</v>
      </c>
      <c r="AA8" s="55" t="s">
        <v>77</v>
      </c>
      <c r="AB8" s="55"/>
      <c r="AC8" s="64" t="s">
        <v>78</v>
      </c>
      <c r="AD8" s="64" t="s">
        <v>70</v>
      </c>
      <c r="AE8" s="64" t="s">
        <v>79</v>
      </c>
      <c r="AF8" s="65" t="s">
        <v>72</v>
      </c>
      <c r="AG8" s="65" t="s">
        <v>69</v>
      </c>
    </row>
    <row r="9" spans="1:33" ht="23.25" customHeight="1">
      <c r="A9" s="6">
        <v>1</v>
      </c>
      <c r="B9" s="72" t="s">
        <v>90</v>
      </c>
      <c r="C9" s="73" t="s">
        <v>85</v>
      </c>
      <c r="D9" s="73" t="s">
        <v>91</v>
      </c>
      <c r="E9" s="17">
        <v>2321221</v>
      </c>
      <c r="F9" s="20">
        <v>12.222</v>
      </c>
      <c r="G9" s="21">
        <v>989</v>
      </c>
      <c r="H9" s="22">
        <v>-18.2</v>
      </c>
      <c r="I9" s="21">
        <v>798</v>
      </c>
      <c r="J9" s="21">
        <v>796</v>
      </c>
      <c r="K9" s="21">
        <v>780</v>
      </c>
      <c r="L9" s="21">
        <v>780</v>
      </c>
      <c r="M9" s="21">
        <v>800</v>
      </c>
      <c r="N9" s="76">
        <f t="shared" ref="N9:N15" si="0">(M9-O9)</f>
        <v>18</v>
      </c>
      <c r="O9" s="21">
        <v>782</v>
      </c>
      <c r="P9" s="21">
        <v>712</v>
      </c>
      <c r="Q9" s="21">
        <v>41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83">
        <f>((O9-P9)/P9)</f>
        <v>9.8314606741573038E-2</v>
      </c>
      <c r="X9" s="88" t="s">
        <v>88</v>
      </c>
      <c r="Y9" s="88" t="s">
        <v>88</v>
      </c>
      <c r="Z9" s="88">
        <v>14</v>
      </c>
      <c r="AA9" s="85">
        <f>454/(AB9)</f>
        <v>26.143258426966291</v>
      </c>
      <c r="AB9" s="86">
        <f>(P9/Q9)</f>
        <v>17.365853658536587</v>
      </c>
      <c r="AC9" s="87">
        <f>(R9/P9)</f>
        <v>0</v>
      </c>
      <c r="AD9" s="87">
        <f>(S9/P9)</f>
        <v>0</v>
      </c>
      <c r="AE9" s="87">
        <f>T9/P9</f>
        <v>0</v>
      </c>
      <c r="AF9" s="87">
        <f>U9/P9</f>
        <v>0</v>
      </c>
      <c r="AG9" s="87">
        <f>V9/P9</f>
        <v>0</v>
      </c>
    </row>
    <row r="10" spans="1:33" ht="23.25" customHeight="1">
      <c r="A10" s="6">
        <v>2</v>
      </c>
      <c r="B10" s="72" t="s">
        <v>90</v>
      </c>
      <c r="C10" s="71" t="s">
        <v>85</v>
      </c>
      <c r="D10" s="71" t="s">
        <v>91</v>
      </c>
      <c r="E10" s="17">
        <v>2321221</v>
      </c>
      <c r="F10" s="20">
        <v>12.256</v>
      </c>
      <c r="G10" s="21">
        <v>1046</v>
      </c>
      <c r="H10" s="22">
        <v>-19.2</v>
      </c>
      <c r="I10" s="21">
        <v>790</v>
      </c>
      <c r="J10" s="21">
        <v>794</v>
      </c>
      <c r="K10" s="21">
        <v>774</v>
      </c>
      <c r="L10" s="21">
        <v>778</v>
      </c>
      <c r="M10" s="21">
        <v>794</v>
      </c>
      <c r="N10" s="76">
        <f t="shared" si="0"/>
        <v>16</v>
      </c>
      <c r="O10" s="21">
        <v>778</v>
      </c>
      <c r="P10" s="21">
        <v>708</v>
      </c>
      <c r="Q10" s="21">
        <v>39</v>
      </c>
      <c r="R10" s="21">
        <v>0</v>
      </c>
      <c r="S10" s="21">
        <v>0</v>
      </c>
      <c r="T10" s="21">
        <v>0</v>
      </c>
      <c r="U10" s="21">
        <v>16</v>
      </c>
      <c r="V10" s="51">
        <v>0</v>
      </c>
      <c r="W10" s="83">
        <f>((O10-P10)/P10)</f>
        <v>9.8870056497175146E-2</v>
      </c>
      <c r="X10" s="88" t="s">
        <v>88</v>
      </c>
      <c r="Y10" s="88" t="s">
        <v>88</v>
      </c>
      <c r="Z10" s="88">
        <v>14</v>
      </c>
      <c r="AA10" s="85">
        <f>454/(AB10)</f>
        <v>25.008474576271187</v>
      </c>
      <c r="AB10" s="86">
        <f>(P10/Q10)</f>
        <v>18.153846153846153</v>
      </c>
      <c r="AC10" s="87">
        <f>(R10/P10)</f>
        <v>0</v>
      </c>
      <c r="AD10" s="87">
        <f>(S10/P10)</f>
        <v>0</v>
      </c>
      <c r="AE10" s="87">
        <f>T10/P10</f>
        <v>0</v>
      </c>
      <c r="AF10" s="87">
        <f>U10/P10</f>
        <v>2.2598870056497175E-2</v>
      </c>
      <c r="AG10" s="87">
        <f>V10/P10</f>
        <v>0</v>
      </c>
    </row>
    <row r="11" spans="1:33" ht="23.25" customHeight="1">
      <c r="A11" s="6">
        <v>3</v>
      </c>
      <c r="B11" s="72" t="s">
        <v>90</v>
      </c>
      <c r="C11" s="73" t="s">
        <v>85</v>
      </c>
      <c r="D11" s="73" t="s">
        <v>91</v>
      </c>
      <c r="E11" s="17">
        <v>2321221</v>
      </c>
      <c r="F11" s="20">
        <v>12.215999999999999</v>
      </c>
      <c r="G11" s="21">
        <v>1063</v>
      </c>
      <c r="H11" s="22">
        <v>-19.2</v>
      </c>
      <c r="I11" s="21">
        <v>794</v>
      </c>
      <c r="J11" s="21">
        <v>796</v>
      </c>
      <c r="K11" s="21">
        <v>778</v>
      </c>
      <c r="L11" s="21">
        <v>778</v>
      </c>
      <c r="M11" s="21">
        <v>794</v>
      </c>
      <c r="N11" s="76">
        <f t="shared" si="0"/>
        <v>16</v>
      </c>
      <c r="O11" s="21">
        <v>778</v>
      </c>
      <c r="P11" s="21">
        <v>720</v>
      </c>
      <c r="Q11" s="21">
        <v>39</v>
      </c>
      <c r="R11" s="21">
        <v>0</v>
      </c>
      <c r="S11" s="21">
        <v>0</v>
      </c>
      <c r="T11" s="21">
        <v>0</v>
      </c>
      <c r="U11" s="21">
        <v>22</v>
      </c>
      <c r="V11" s="21">
        <v>0</v>
      </c>
      <c r="W11" s="83">
        <f>((O11-P11)/P11)</f>
        <v>8.0555555555555561E-2</v>
      </c>
      <c r="X11" s="88" t="s">
        <v>88</v>
      </c>
      <c r="Y11" s="88" t="s">
        <v>88</v>
      </c>
      <c r="Z11" s="88">
        <v>14</v>
      </c>
      <c r="AA11" s="85">
        <f>454/(AB11)</f>
        <v>24.591666666666669</v>
      </c>
      <c r="AB11" s="86">
        <f>(P11/Q11)</f>
        <v>18.46153846153846</v>
      </c>
      <c r="AC11" s="87">
        <f>(R11/P11)</f>
        <v>0</v>
      </c>
      <c r="AD11" s="87">
        <f>(S11/P11)</f>
        <v>0</v>
      </c>
      <c r="AE11" s="87">
        <f>T11/P11</f>
        <v>0</v>
      </c>
      <c r="AF11" s="87">
        <f>U11/P11</f>
        <v>3.0555555555555555E-2</v>
      </c>
      <c r="AG11" s="87">
        <f>V11/P11</f>
        <v>0</v>
      </c>
    </row>
    <row r="12" spans="1:33" ht="23.25" customHeight="1">
      <c r="A12" s="6">
        <v>4</v>
      </c>
      <c r="B12" s="72" t="s">
        <v>90</v>
      </c>
      <c r="C12" s="71" t="s">
        <v>85</v>
      </c>
      <c r="D12" s="71" t="s">
        <v>91</v>
      </c>
      <c r="E12" s="17">
        <v>2321221</v>
      </c>
      <c r="F12" s="20">
        <v>12.24</v>
      </c>
      <c r="G12" s="21">
        <v>1085</v>
      </c>
      <c r="H12" s="22">
        <v>-17.399999999999999</v>
      </c>
      <c r="I12" s="21">
        <v>792</v>
      </c>
      <c r="J12" s="21">
        <v>794</v>
      </c>
      <c r="K12" s="21">
        <v>776</v>
      </c>
      <c r="L12" s="21">
        <v>778</v>
      </c>
      <c r="M12" s="21">
        <v>792</v>
      </c>
      <c r="N12" s="76">
        <f t="shared" si="0"/>
        <v>16</v>
      </c>
      <c r="O12" s="21">
        <v>776</v>
      </c>
      <c r="P12" s="21" t="s">
        <v>89</v>
      </c>
      <c r="Q12" s="21">
        <v>43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83" t="s">
        <v>89</v>
      </c>
      <c r="X12" s="88" t="s">
        <v>88</v>
      </c>
      <c r="Y12" s="88" t="s">
        <v>88</v>
      </c>
      <c r="Z12" s="88">
        <v>14</v>
      </c>
      <c r="AA12" s="85" t="s">
        <v>89</v>
      </c>
      <c r="AB12" s="86" t="s">
        <v>89</v>
      </c>
      <c r="AC12" s="89"/>
      <c r="AD12" s="89"/>
      <c r="AE12" s="89"/>
      <c r="AF12" s="89"/>
      <c r="AG12" s="89"/>
    </row>
    <row r="13" spans="1:33" ht="23.25" customHeight="1">
      <c r="A13" s="6">
        <v>5</v>
      </c>
      <c r="B13" s="72" t="s">
        <v>90</v>
      </c>
      <c r="C13" s="73" t="s">
        <v>85</v>
      </c>
      <c r="D13" s="73" t="s">
        <v>91</v>
      </c>
      <c r="E13" s="17">
        <v>2321221</v>
      </c>
      <c r="F13" s="20">
        <v>12.268000000000001</v>
      </c>
      <c r="G13" s="21">
        <v>1116</v>
      </c>
      <c r="H13" s="22">
        <v>-19</v>
      </c>
      <c r="I13" s="21">
        <v>792</v>
      </c>
      <c r="J13" s="21">
        <v>794</v>
      </c>
      <c r="K13" s="21">
        <v>776</v>
      </c>
      <c r="L13" s="21">
        <v>778</v>
      </c>
      <c r="M13" s="21">
        <v>794</v>
      </c>
      <c r="N13" s="76">
        <f t="shared" si="0"/>
        <v>18</v>
      </c>
      <c r="O13" s="21">
        <v>776</v>
      </c>
      <c r="P13" s="21" t="s">
        <v>89</v>
      </c>
      <c r="Q13" s="21">
        <v>44</v>
      </c>
      <c r="R13" s="21">
        <v>0</v>
      </c>
      <c r="S13" s="21">
        <v>0</v>
      </c>
      <c r="T13" s="21">
        <v>0</v>
      </c>
      <c r="U13" s="21">
        <v>48</v>
      </c>
      <c r="V13" s="21">
        <v>0</v>
      </c>
      <c r="W13" s="83" t="s">
        <v>89</v>
      </c>
      <c r="X13" s="88" t="s">
        <v>88</v>
      </c>
      <c r="Y13" s="88" t="s">
        <v>88</v>
      </c>
      <c r="Z13" s="88">
        <v>14</v>
      </c>
      <c r="AA13" s="85" t="s">
        <v>89</v>
      </c>
      <c r="AB13" s="86" t="s">
        <v>89</v>
      </c>
      <c r="AC13" s="89"/>
      <c r="AD13" s="89"/>
      <c r="AE13" s="89"/>
      <c r="AF13" s="89"/>
      <c r="AG13" s="89"/>
    </row>
    <row r="14" spans="1:33" ht="23.25" customHeight="1">
      <c r="A14" s="6">
        <v>6</v>
      </c>
      <c r="B14" s="72" t="s">
        <v>90</v>
      </c>
      <c r="C14" s="71" t="s">
        <v>85</v>
      </c>
      <c r="D14" s="71" t="s">
        <v>91</v>
      </c>
      <c r="E14" s="17">
        <v>2321221</v>
      </c>
      <c r="F14" s="20">
        <v>12.27</v>
      </c>
      <c r="G14" s="21">
        <v>1139</v>
      </c>
      <c r="H14" s="22">
        <v>-19.5</v>
      </c>
      <c r="I14" s="21">
        <v>802</v>
      </c>
      <c r="J14" s="21">
        <v>794</v>
      </c>
      <c r="K14" s="21">
        <v>786</v>
      </c>
      <c r="L14" s="21">
        <v>776</v>
      </c>
      <c r="M14" s="21">
        <v>796</v>
      </c>
      <c r="N14" s="76">
        <f t="shared" si="0"/>
        <v>18</v>
      </c>
      <c r="O14" s="21">
        <v>778</v>
      </c>
      <c r="P14" s="21" t="s">
        <v>89</v>
      </c>
      <c r="Q14" s="21">
        <v>42</v>
      </c>
      <c r="R14" s="21">
        <v>0</v>
      </c>
      <c r="S14" s="21">
        <v>0</v>
      </c>
      <c r="T14" s="21">
        <v>0</v>
      </c>
      <c r="U14" s="21">
        <v>0</v>
      </c>
      <c r="V14" s="51">
        <v>0</v>
      </c>
      <c r="W14" s="49" t="s">
        <v>89</v>
      </c>
      <c r="X14" s="50" t="s">
        <v>88</v>
      </c>
      <c r="Y14" s="50" t="s">
        <v>88</v>
      </c>
      <c r="Z14" s="50">
        <v>14</v>
      </c>
      <c r="AA14" s="56" t="s">
        <v>89</v>
      </c>
      <c r="AB14" s="57" t="s">
        <v>89</v>
      </c>
      <c r="AC14" s="67"/>
      <c r="AD14" s="67"/>
      <c r="AE14" s="67"/>
      <c r="AF14" s="67"/>
      <c r="AG14" s="67"/>
    </row>
    <row r="15" spans="1:33" ht="23.25" customHeight="1">
      <c r="A15" s="6">
        <v>7</v>
      </c>
      <c r="B15" s="72" t="s">
        <v>90</v>
      </c>
      <c r="C15" s="73" t="s">
        <v>85</v>
      </c>
      <c r="D15" s="73" t="s">
        <v>91</v>
      </c>
      <c r="E15" s="17">
        <v>2321221</v>
      </c>
      <c r="F15" s="20">
        <v>12.24</v>
      </c>
      <c r="G15" s="21">
        <v>1183</v>
      </c>
      <c r="H15" s="22">
        <v>-18.2</v>
      </c>
      <c r="I15" s="21">
        <v>800</v>
      </c>
      <c r="J15" s="21">
        <v>798</v>
      </c>
      <c r="K15" s="21">
        <v>782</v>
      </c>
      <c r="L15" s="21">
        <v>780</v>
      </c>
      <c r="M15" s="21">
        <v>796</v>
      </c>
      <c r="N15" s="76">
        <f t="shared" si="0"/>
        <v>16</v>
      </c>
      <c r="O15" s="21">
        <v>780</v>
      </c>
      <c r="P15" s="21" t="s">
        <v>89</v>
      </c>
      <c r="Q15" s="21">
        <v>42</v>
      </c>
      <c r="R15" s="21">
        <v>0</v>
      </c>
      <c r="S15" s="21">
        <v>0</v>
      </c>
      <c r="T15" s="21">
        <v>0</v>
      </c>
      <c r="U15" s="21">
        <v>34</v>
      </c>
      <c r="V15" s="21">
        <v>0</v>
      </c>
      <c r="W15" s="49" t="s">
        <v>89</v>
      </c>
      <c r="X15" s="50" t="s">
        <v>88</v>
      </c>
      <c r="Y15" s="50" t="s">
        <v>88</v>
      </c>
      <c r="Z15" s="50">
        <v>14</v>
      </c>
      <c r="AA15" s="56" t="s">
        <v>89</v>
      </c>
      <c r="AB15" s="57" t="s">
        <v>89</v>
      </c>
      <c r="AC15" s="67"/>
      <c r="AD15" s="67"/>
      <c r="AE15" s="67"/>
      <c r="AF15" s="67"/>
      <c r="AG15" s="67"/>
    </row>
    <row r="16" spans="1:33" ht="23.25" customHeight="1">
      <c r="A16" s="6">
        <v>8</v>
      </c>
      <c r="B16" s="72" t="s">
        <v>90</v>
      </c>
      <c r="C16" s="71" t="s">
        <v>85</v>
      </c>
      <c r="D16" s="71" t="s">
        <v>91</v>
      </c>
      <c r="E16" s="17">
        <v>2321221</v>
      </c>
      <c r="F16" s="20">
        <v>12.268000000000001</v>
      </c>
      <c r="G16" s="21">
        <v>1216</v>
      </c>
      <c r="H16" s="22">
        <v>-18.5</v>
      </c>
      <c r="I16" s="17">
        <v>794</v>
      </c>
      <c r="J16" s="17">
        <v>790</v>
      </c>
      <c r="K16" s="17">
        <v>778</v>
      </c>
      <c r="L16" s="17">
        <v>774</v>
      </c>
      <c r="M16" s="21" t="s">
        <v>89</v>
      </c>
      <c r="N16" s="76" t="s">
        <v>89</v>
      </c>
      <c r="O16" s="21" t="s">
        <v>89</v>
      </c>
      <c r="P16" s="21" t="s">
        <v>89</v>
      </c>
      <c r="Q16" s="21" t="s">
        <v>89</v>
      </c>
      <c r="R16" s="21" t="s">
        <v>89</v>
      </c>
      <c r="S16" s="21" t="s">
        <v>89</v>
      </c>
      <c r="T16" s="21" t="s">
        <v>89</v>
      </c>
      <c r="U16" s="21" t="s">
        <v>89</v>
      </c>
      <c r="V16" s="51" t="s">
        <v>89</v>
      </c>
      <c r="W16" s="49" t="s">
        <v>89</v>
      </c>
      <c r="X16" s="50" t="s">
        <v>88</v>
      </c>
      <c r="Y16" s="50" t="s">
        <v>88</v>
      </c>
      <c r="Z16" s="50">
        <v>14</v>
      </c>
      <c r="AA16" s="56" t="s">
        <v>89</v>
      </c>
      <c r="AB16" s="57" t="s">
        <v>89</v>
      </c>
      <c r="AC16" s="66" t="s">
        <v>89</v>
      </c>
      <c r="AD16" s="66" t="s">
        <v>89</v>
      </c>
      <c r="AE16" s="66" t="s">
        <v>89</v>
      </c>
      <c r="AF16" s="66" t="s">
        <v>89</v>
      </c>
      <c r="AG16" s="66" t="s">
        <v>89</v>
      </c>
    </row>
    <row r="17" spans="1:33" ht="23.25" customHeight="1">
      <c r="A17" s="6">
        <v>9</v>
      </c>
      <c r="B17" s="72" t="s">
        <v>92</v>
      </c>
      <c r="C17" s="73" t="s">
        <v>85</v>
      </c>
      <c r="D17" s="73" t="s">
        <v>91</v>
      </c>
      <c r="E17" s="17">
        <v>2321221</v>
      </c>
      <c r="F17" s="20">
        <v>12.228</v>
      </c>
      <c r="G17" s="21">
        <v>1240</v>
      </c>
      <c r="H17" s="22">
        <v>-17.600000000000001</v>
      </c>
      <c r="I17" s="17">
        <v>792</v>
      </c>
      <c r="J17" s="17">
        <v>790</v>
      </c>
      <c r="K17" s="17">
        <v>778</v>
      </c>
      <c r="L17" s="17">
        <v>780</v>
      </c>
      <c r="M17" s="21">
        <v>794</v>
      </c>
      <c r="N17" s="76">
        <f>(M17-O17)</f>
        <v>16</v>
      </c>
      <c r="O17" s="21">
        <v>778</v>
      </c>
      <c r="P17" s="21">
        <v>716</v>
      </c>
      <c r="Q17" s="21">
        <v>40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83">
        <f>((O17-P17)/P17)</f>
        <v>8.6592178770949726E-2</v>
      </c>
      <c r="X17" s="88" t="s">
        <v>88</v>
      </c>
      <c r="Y17" s="88" t="s">
        <v>88</v>
      </c>
      <c r="Z17" s="88">
        <v>14</v>
      </c>
      <c r="AA17" s="85">
        <f>454/(AB17)</f>
        <v>25.363128491620113</v>
      </c>
      <c r="AB17" s="86">
        <f>(P17/Q17)</f>
        <v>17.899999999999999</v>
      </c>
      <c r="AC17" s="87">
        <f>(R17/P17)</f>
        <v>0</v>
      </c>
      <c r="AD17" s="87">
        <f>(S17/P17)</f>
        <v>0</v>
      </c>
      <c r="AE17" s="87">
        <f>T17/P17</f>
        <v>0</v>
      </c>
      <c r="AF17" s="87">
        <f>U17/P17</f>
        <v>0</v>
      </c>
      <c r="AG17" s="87">
        <f>V17/P17</f>
        <v>0</v>
      </c>
    </row>
    <row r="18" spans="1:33" ht="23.25" customHeight="1">
      <c r="A18" s="6">
        <v>10</v>
      </c>
      <c r="B18" s="72" t="s">
        <v>92</v>
      </c>
      <c r="C18" s="71" t="s">
        <v>85</v>
      </c>
      <c r="D18" s="71" t="s">
        <v>91</v>
      </c>
      <c r="E18" s="17">
        <v>2321221</v>
      </c>
      <c r="F18" s="20">
        <v>12.215999999999999</v>
      </c>
      <c r="G18" s="21">
        <v>1250</v>
      </c>
      <c r="H18" s="22">
        <v>-19.2</v>
      </c>
      <c r="I18" s="17">
        <v>790</v>
      </c>
      <c r="J18" s="17">
        <v>796</v>
      </c>
      <c r="K18" s="17">
        <v>784</v>
      </c>
      <c r="L18" s="17">
        <v>784</v>
      </c>
      <c r="M18" s="21">
        <v>794</v>
      </c>
      <c r="N18" s="76">
        <f>(M18-O18)</f>
        <v>16</v>
      </c>
      <c r="O18" s="21">
        <v>778</v>
      </c>
      <c r="P18" s="21">
        <v>718</v>
      </c>
      <c r="Q18" s="21">
        <v>39</v>
      </c>
      <c r="R18" s="21">
        <v>0</v>
      </c>
      <c r="S18" s="21">
        <v>0</v>
      </c>
      <c r="T18" s="21">
        <v>0</v>
      </c>
      <c r="U18" s="21">
        <v>0</v>
      </c>
      <c r="V18" s="51">
        <v>0</v>
      </c>
      <c r="W18" s="83">
        <f>((O18-P18)/P18)</f>
        <v>8.3565459610027856E-2</v>
      </c>
      <c r="X18" s="88" t="s">
        <v>88</v>
      </c>
      <c r="Y18" s="88" t="s">
        <v>88</v>
      </c>
      <c r="Z18" s="88">
        <v>14</v>
      </c>
      <c r="AA18" s="85">
        <f>454/(AB18)</f>
        <v>24.660167130919223</v>
      </c>
      <c r="AB18" s="86">
        <f>(P18/Q18)</f>
        <v>18.410256410256409</v>
      </c>
      <c r="AC18" s="87">
        <f>(R18/P18)</f>
        <v>0</v>
      </c>
      <c r="AD18" s="87">
        <f>(S18/P18)</f>
        <v>0</v>
      </c>
      <c r="AE18" s="87">
        <f>T18/P18</f>
        <v>0</v>
      </c>
      <c r="AF18" s="87">
        <f>U18/P18</f>
        <v>0</v>
      </c>
      <c r="AG18" s="87">
        <f>V18/P18</f>
        <v>0</v>
      </c>
    </row>
    <row r="19" spans="1:33" ht="23.25" customHeight="1">
      <c r="A19" s="6">
        <v>11</v>
      </c>
      <c r="B19" s="72" t="s">
        <v>92</v>
      </c>
      <c r="C19" s="73" t="s">
        <v>85</v>
      </c>
      <c r="D19" s="73" t="s">
        <v>91</v>
      </c>
      <c r="E19" s="17">
        <v>2321221</v>
      </c>
      <c r="F19" s="20">
        <v>12.234</v>
      </c>
      <c r="G19" s="21">
        <v>1291</v>
      </c>
      <c r="H19" s="22">
        <v>-19.5</v>
      </c>
      <c r="I19" s="17">
        <v>792</v>
      </c>
      <c r="J19" s="17">
        <v>796</v>
      </c>
      <c r="K19" s="17">
        <v>770</v>
      </c>
      <c r="L19" s="17">
        <v>782</v>
      </c>
      <c r="M19" s="21">
        <v>798</v>
      </c>
      <c r="N19" s="76">
        <f>(M19-O19)</f>
        <v>16</v>
      </c>
      <c r="O19" s="21">
        <v>782</v>
      </c>
      <c r="P19" s="21">
        <v>712</v>
      </c>
      <c r="Q19" s="21">
        <v>40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83">
        <f>((O19-P19)/P19)</f>
        <v>9.8314606741573038E-2</v>
      </c>
      <c r="X19" s="88" t="s">
        <v>88</v>
      </c>
      <c r="Y19" s="88" t="s">
        <v>88</v>
      </c>
      <c r="Z19" s="88">
        <v>14</v>
      </c>
      <c r="AA19" s="85">
        <f>454/(AB19)</f>
        <v>25.50561797752809</v>
      </c>
      <c r="AB19" s="86">
        <f>(P19/Q19)</f>
        <v>17.8</v>
      </c>
      <c r="AC19" s="87">
        <f>(R19/P19)</f>
        <v>0</v>
      </c>
      <c r="AD19" s="87">
        <f>(S19/P19)</f>
        <v>0</v>
      </c>
      <c r="AE19" s="87">
        <f>T19/P19</f>
        <v>0</v>
      </c>
      <c r="AF19" s="87">
        <f>U19/P19</f>
        <v>0</v>
      </c>
      <c r="AG19" s="87">
        <f>V19/P19</f>
        <v>0</v>
      </c>
    </row>
    <row r="20" spans="1:33" ht="23.25" customHeight="1" thickBot="1">
      <c r="A20" s="6">
        <v>12</v>
      </c>
      <c r="B20" s="72" t="s">
        <v>92</v>
      </c>
      <c r="C20" s="71" t="s">
        <v>85</v>
      </c>
      <c r="D20" s="71" t="s">
        <v>91</v>
      </c>
      <c r="E20" s="17">
        <v>2321221</v>
      </c>
      <c r="F20" s="20">
        <v>12.231999999999999</v>
      </c>
      <c r="G20" s="21">
        <v>1349</v>
      </c>
      <c r="H20" s="22">
        <v>-17.600000000000001</v>
      </c>
      <c r="I20" s="17">
        <v>792</v>
      </c>
      <c r="J20" s="17">
        <v>794</v>
      </c>
      <c r="K20" s="17" t="s">
        <v>89</v>
      </c>
      <c r="L20" s="17" t="s">
        <v>89</v>
      </c>
      <c r="M20" s="21" t="s">
        <v>89</v>
      </c>
      <c r="N20" s="76" t="s">
        <v>89</v>
      </c>
      <c r="O20" s="21" t="s">
        <v>89</v>
      </c>
      <c r="P20" s="21" t="s">
        <v>89</v>
      </c>
      <c r="Q20" s="21" t="s">
        <v>89</v>
      </c>
      <c r="R20" s="21" t="s">
        <v>89</v>
      </c>
      <c r="S20" s="21" t="s">
        <v>89</v>
      </c>
      <c r="T20" s="21" t="s">
        <v>89</v>
      </c>
      <c r="U20" s="21" t="s">
        <v>89</v>
      </c>
      <c r="V20" s="51" t="s">
        <v>89</v>
      </c>
      <c r="W20" s="49" t="s">
        <v>89</v>
      </c>
      <c r="X20" s="50" t="s">
        <v>88</v>
      </c>
      <c r="Y20" s="50" t="s">
        <v>88</v>
      </c>
      <c r="Z20" s="50">
        <v>14</v>
      </c>
      <c r="AA20" s="56" t="s">
        <v>89</v>
      </c>
      <c r="AB20" s="57" t="s">
        <v>89</v>
      </c>
      <c r="AC20" s="66" t="s">
        <v>89</v>
      </c>
      <c r="AD20" s="66" t="s">
        <v>89</v>
      </c>
      <c r="AE20" s="66" t="s">
        <v>89</v>
      </c>
      <c r="AF20" s="66" t="s">
        <v>89</v>
      </c>
      <c r="AG20" s="66" t="s">
        <v>89</v>
      </c>
    </row>
    <row r="21" spans="1:33" ht="31.5" customHeight="1" thickBot="1">
      <c r="A21" s="148" t="s">
        <v>93</v>
      </c>
      <c r="B21" s="148"/>
      <c r="C21" s="148"/>
      <c r="D21" s="148"/>
      <c r="E21" s="148"/>
      <c r="F21" s="23">
        <f>AVERAGE(F9:F20)</f>
        <v>12.240833333333333</v>
      </c>
      <c r="G21" s="23"/>
      <c r="H21" s="24">
        <f t="shared" ref="H21:W21" si="1">AVERAGE(H9:H20)</f>
        <v>-18.591666666666665</v>
      </c>
      <c r="I21" s="27">
        <f t="shared" si="1"/>
        <v>794</v>
      </c>
      <c r="J21" s="27">
        <f t="shared" si="1"/>
        <v>794.33333333333337</v>
      </c>
      <c r="K21" s="27">
        <f t="shared" si="1"/>
        <v>778.36363636363637</v>
      </c>
      <c r="L21" s="27">
        <f t="shared" si="1"/>
        <v>778.90909090909088</v>
      </c>
      <c r="M21" s="27">
        <f t="shared" si="1"/>
        <v>795.2</v>
      </c>
      <c r="N21" s="29">
        <f t="shared" si="1"/>
        <v>16.600000000000001</v>
      </c>
      <c r="O21" s="27">
        <f t="shared" si="1"/>
        <v>778.6</v>
      </c>
      <c r="P21" s="27">
        <f t="shared" si="1"/>
        <v>714.33333333333337</v>
      </c>
      <c r="Q21" s="27">
        <f t="shared" si="1"/>
        <v>40.9</v>
      </c>
      <c r="R21" s="150"/>
      <c r="S21" s="151"/>
      <c r="T21" s="151"/>
      <c r="U21" s="151"/>
      <c r="V21" s="152"/>
      <c r="W21" s="52">
        <f t="shared" si="1"/>
        <v>9.1035410652809054E-2</v>
      </c>
      <c r="X21" s="149"/>
      <c r="Y21" s="149"/>
      <c r="Z21" s="149"/>
      <c r="AA21" s="27">
        <f t="shared" ref="AA21:AG21" si="2">AVERAGE(AA9:AA20)</f>
        <v>25.212052211661927</v>
      </c>
      <c r="AB21" s="23">
        <f t="shared" si="2"/>
        <v>18.015249114029601</v>
      </c>
      <c r="AC21" s="52">
        <f t="shared" si="2"/>
        <v>0</v>
      </c>
      <c r="AD21" s="52">
        <f t="shared" si="2"/>
        <v>0</v>
      </c>
      <c r="AE21" s="52">
        <f t="shared" si="2"/>
        <v>0</v>
      </c>
      <c r="AF21" s="52">
        <f t="shared" si="2"/>
        <v>8.8590709353421216E-3</v>
      </c>
      <c r="AG21" s="52">
        <f t="shared" si="2"/>
        <v>0</v>
      </c>
    </row>
    <row r="22" spans="1:33" ht="15" customHeight="1">
      <c r="A22" s="7" t="s">
        <v>94</v>
      </c>
      <c r="B22" s="8"/>
      <c r="C22" s="9"/>
      <c r="D22" s="153" t="s">
        <v>95</v>
      </c>
      <c r="E22" s="153"/>
      <c r="F22" s="153"/>
      <c r="G22" s="153"/>
      <c r="H22" s="153"/>
      <c r="I22" s="153"/>
      <c r="J22" s="153"/>
      <c r="K22" s="153"/>
      <c r="L22" s="153"/>
      <c r="M22" s="30"/>
      <c r="N22" s="31"/>
      <c r="O22" s="30"/>
      <c r="P22" s="30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58"/>
      <c r="AB22" s="59"/>
      <c r="AC22" s="68"/>
      <c r="AD22" s="68"/>
      <c r="AE22" s="68"/>
      <c r="AF22" s="68"/>
      <c r="AG22" s="68"/>
    </row>
    <row r="23" spans="1:33" ht="15" customHeight="1">
      <c r="A23" s="10"/>
      <c r="B23" s="11"/>
      <c r="C23" s="11"/>
      <c r="D23" s="11"/>
      <c r="E23" s="11"/>
      <c r="F23" s="25"/>
      <c r="G23" s="25"/>
      <c r="H23" s="25"/>
      <c r="I23" s="25"/>
      <c r="J23" s="25"/>
      <c r="K23" s="25"/>
      <c r="L23" s="25"/>
      <c r="M23" s="25"/>
      <c r="N23" s="32"/>
      <c r="O23" s="25"/>
      <c r="P23" s="25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60"/>
      <c r="AB23" s="61"/>
      <c r="AC23" s="69"/>
      <c r="AD23" s="69"/>
      <c r="AE23" s="69"/>
      <c r="AF23" s="69"/>
      <c r="AG23" s="69"/>
    </row>
    <row r="24" spans="1:33" ht="15.75" thickBot="1">
      <c r="A24" s="12"/>
      <c r="B24" s="13"/>
      <c r="C24" s="13"/>
      <c r="D24" s="13"/>
      <c r="E24" s="13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62"/>
      <c r="AB24" s="62"/>
      <c r="AC24" s="62"/>
      <c r="AD24" s="62"/>
      <c r="AE24" s="62"/>
      <c r="AF24" s="62"/>
      <c r="AG24" s="62"/>
    </row>
    <row r="25" spans="1:33" ht="18.75">
      <c r="A25" s="154" t="s">
        <v>96</v>
      </c>
      <c r="B25" s="154"/>
      <c r="C25" s="154"/>
      <c r="D25" s="154"/>
      <c r="E25" s="154"/>
      <c r="F25" s="154"/>
      <c r="G25" s="154"/>
      <c r="H25" s="154"/>
      <c r="P25" s="33" t="s">
        <v>97</v>
      </c>
    </row>
    <row r="26" spans="1:33" ht="36" customHeight="1">
      <c r="A26" s="155" t="s">
        <v>49</v>
      </c>
      <c r="B26" s="155"/>
      <c r="C26" s="155"/>
      <c r="D26" s="156" t="s">
        <v>80</v>
      </c>
      <c r="E26" s="156"/>
      <c r="F26" s="156"/>
      <c r="G26" s="157" t="s">
        <v>98</v>
      </c>
      <c r="H26" s="157"/>
    </row>
    <row r="27" spans="1:33" ht="30.95" customHeight="1">
      <c r="A27" s="155" t="s">
        <v>50</v>
      </c>
      <c r="B27" s="155"/>
      <c r="C27" s="155"/>
      <c r="D27" s="156" t="s">
        <v>81</v>
      </c>
      <c r="E27" s="156"/>
      <c r="F27" s="156"/>
      <c r="G27" s="157" t="s">
        <v>98</v>
      </c>
      <c r="H27" s="157"/>
      <c r="K27" s="158" t="s">
        <v>99</v>
      </c>
      <c r="L27" s="158"/>
      <c r="M27" s="158"/>
      <c r="N27" s="158"/>
      <c r="O27" s="158"/>
      <c r="P27" s="34"/>
      <c r="Q27" s="34"/>
      <c r="R27" s="45"/>
      <c r="S27" s="45"/>
      <c r="T27" s="45"/>
    </row>
    <row r="28" spans="1:33" ht="27" customHeight="1">
      <c r="A28" s="155" t="s">
        <v>51</v>
      </c>
      <c r="B28" s="155"/>
      <c r="C28" s="155"/>
      <c r="D28" s="156" t="s">
        <v>82</v>
      </c>
      <c r="E28" s="156"/>
      <c r="F28" s="156"/>
      <c r="G28" s="157" t="s">
        <v>98</v>
      </c>
      <c r="H28" s="157"/>
      <c r="M28" s="35"/>
      <c r="N28" s="36"/>
      <c r="O28" s="36"/>
      <c r="P28" s="36"/>
      <c r="Q28" s="36"/>
      <c r="R28" s="35"/>
      <c r="S28" s="35"/>
      <c r="T28" s="35"/>
    </row>
    <row r="29" spans="1:33" ht="21.75" customHeight="1">
      <c r="A29" s="155" t="s">
        <v>52</v>
      </c>
      <c r="B29" s="155"/>
      <c r="C29" s="155"/>
      <c r="D29" s="156" t="s">
        <v>83</v>
      </c>
      <c r="E29" s="156"/>
      <c r="F29" s="156"/>
      <c r="G29" s="157" t="s">
        <v>98</v>
      </c>
      <c r="H29" s="157"/>
      <c r="M29" s="37"/>
      <c r="N29" s="38"/>
      <c r="O29" s="38"/>
      <c r="P29" s="38"/>
      <c r="Q29" s="38"/>
      <c r="R29" s="46"/>
      <c r="S29" s="46"/>
      <c r="T29" s="46"/>
    </row>
    <row r="30" spans="1:33" ht="23.25" customHeight="1">
      <c r="A30" s="155" t="s">
        <v>53</v>
      </c>
      <c r="B30" s="155"/>
      <c r="C30" s="155"/>
      <c r="D30" s="156" t="s">
        <v>84</v>
      </c>
      <c r="E30" s="156"/>
      <c r="F30" s="156"/>
      <c r="G30" s="157" t="s">
        <v>98</v>
      </c>
      <c r="H30" s="157"/>
    </row>
    <row r="31" spans="1:33" ht="23.25" customHeight="1">
      <c r="A31" s="155" t="s">
        <v>54</v>
      </c>
      <c r="B31" s="155"/>
      <c r="C31" s="155"/>
      <c r="D31" s="156" t="s">
        <v>84</v>
      </c>
      <c r="E31" s="156"/>
      <c r="F31" s="156"/>
      <c r="G31" s="157" t="s">
        <v>98</v>
      </c>
      <c r="H31" s="157"/>
    </row>
    <row r="32" spans="1:33" ht="23.25" customHeight="1">
      <c r="A32" s="155" t="s">
        <v>55</v>
      </c>
      <c r="B32" s="155"/>
      <c r="C32" s="155"/>
      <c r="D32" s="156" t="s">
        <v>84</v>
      </c>
      <c r="E32" s="156"/>
      <c r="F32" s="156"/>
      <c r="G32" s="157" t="s">
        <v>98</v>
      </c>
      <c r="H32" s="157"/>
    </row>
  </sheetData>
  <sortState xmlns:xlrd2="http://schemas.microsoft.com/office/spreadsheetml/2017/richdata2" ref="A9:AG20">
    <sortCondition ref="E9:E20"/>
  </sortState>
  <mergeCells count="62">
    <mergeCell ref="A1:E1"/>
    <mergeCell ref="F1:J1"/>
    <mergeCell ref="K1:Z1"/>
    <mergeCell ref="A2:E2"/>
    <mergeCell ref="F2:J2"/>
    <mergeCell ref="K2:N2"/>
    <mergeCell ref="O2:S3"/>
    <mergeCell ref="T2:V2"/>
    <mergeCell ref="W2:Z2"/>
    <mergeCell ref="A3:E3"/>
    <mergeCell ref="A4:E4"/>
    <mergeCell ref="F4:J4"/>
    <mergeCell ref="K4:N4"/>
    <mergeCell ref="O4:S4"/>
    <mergeCell ref="T4:V4"/>
    <mergeCell ref="W5:Z5"/>
    <mergeCell ref="F3:J3"/>
    <mergeCell ref="K3:N3"/>
    <mergeCell ref="T3:V3"/>
    <mergeCell ref="W3:Z3"/>
    <mergeCell ref="W4:Z4"/>
    <mergeCell ref="A5:E5"/>
    <mergeCell ref="F5:J5"/>
    <mergeCell ref="K5:N5"/>
    <mergeCell ref="O5:S5"/>
    <mergeCell ref="T5:V5"/>
    <mergeCell ref="D22:L22"/>
    <mergeCell ref="A6:L6"/>
    <mergeCell ref="M6:W6"/>
    <mergeCell ref="X6:Z6"/>
    <mergeCell ref="A7:E7"/>
    <mergeCell ref="I7:J7"/>
    <mergeCell ref="K7:L7"/>
    <mergeCell ref="I8:J8"/>
    <mergeCell ref="K8:L8"/>
    <mergeCell ref="X8:Y8"/>
    <mergeCell ref="A21:E21"/>
    <mergeCell ref="X21:Z21"/>
    <mergeCell ref="R21:V21"/>
    <mergeCell ref="A25:H25"/>
    <mergeCell ref="A26:C26"/>
    <mergeCell ref="D26:F26"/>
    <mergeCell ref="G26:H26"/>
    <mergeCell ref="A27:C27"/>
    <mergeCell ref="D27:F27"/>
    <mergeCell ref="G27:H27"/>
    <mergeCell ref="K27:O27"/>
    <mergeCell ref="A28:C28"/>
    <mergeCell ref="D28:F28"/>
    <mergeCell ref="G28:H28"/>
    <mergeCell ref="A29:C29"/>
    <mergeCell ref="D29:F29"/>
    <mergeCell ref="G29:H29"/>
    <mergeCell ref="A32:C32"/>
    <mergeCell ref="D32:F32"/>
    <mergeCell ref="G32:H32"/>
    <mergeCell ref="A30:C30"/>
    <mergeCell ref="D30:F30"/>
    <mergeCell ref="G30:H30"/>
    <mergeCell ref="A31:C31"/>
    <mergeCell ref="D31:F31"/>
    <mergeCell ref="G31:H3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A512-F77C-4821-840E-EA575DF799E9}">
  <dimension ref="A1:AG22"/>
  <sheetViews>
    <sheetView topLeftCell="D1" zoomScale="84" zoomScaleNormal="84" workbookViewId="0">
      <pane ySplit="8" topLeftCell="A9" activePane="bottomLeft" state="frozen"/>
      <selection activeCell="R1" sqref="R1"/>
      <selection pane="bottomLeft" activeCell="W5" sqref="W5:Z5"/>
    </sheetView>
  </sheetViews>
  <sheetFormatPr baseColWidth="10" defaultColWidth="11.42578125" defaultRowHeight="15"/>
  <cols>
    <col min="1" max="1" width="7.140625" style="3" customWidth="1"/>
    <col min="2" max="2" width="12.5703125" style="3" customWidth="1"/>
    <col min="3" max="4" width="11.42578125" style="3"/>
    <col min="5" max="5" width="12.140625" style="3" customWidth="1"/>
    <col min="6" max="6" width="11.28515625" style="3" customWidth="1"/>
    <col min="7" max="7" width="9.28515625" style="3" customWidth="1"/>
    <col min="8" max="8" width="8" style="3" customWidth="1"/>
    <col min="9" max="9" width="9.7109375" style="3" customWidth="1"/>
    <col min="10" max="10" width="9.42578125" style="3" customWidth="1"/>
    <col min="11" max="12" width="9.28515625" style="3" customWidth="1"/>
    <col min="13" max="13" width="11.140625" style="3" customWidth="1"/>
    <col min="14" max="14" width="10.85546875" style="3" customWidth="1"/>
    <col min="15" max="15" width="10" style="3" customWidth="1"/>
    <col min="16" max="16" width="9.85546875" style="3" customWidth="1"/>
    <col min="17" max="17" width="10.28515625" style="3" customWidth="1"/>
    <col min="18" max="18" width="10.85546875" style="3" customWidth="1"/>
    <col min="19" max="19" width="8" style="3" customWidth="1"/>
    <col min="20" max="20" width="7.7109375" style="3" customWidth="1"/>
    <col min="21" max="22" width="8.7109375" style="3" customWidth="1"/>
    <col min="23" max="25" width="7.85546875" style="3" customWidth="1"/>
    <col min="26" max="26" width="8.85546875" style="3" customWidth="1"/>
    <col min="27" max="16384" width="11.42578125" style="3"/>
  </cols>
  <sheetData>
    <row r="1" spans="1:33" s="1" customFormat="1" ht="43.5" customHeight="1">
      <c r="A1" s="108" t="s">
        <v>0</v>
      </c>
      <c r="B1" s="109"/>
      <c r="C1" s="109"/>
      <c r="D1" s="109"/>
      <c r="E1" s="109"/>
      <c r="F1" s="110">
        <v>12</v>
      </c>
      <c r="G1" s="110"/>
      <c r="H1" s="110"/>
      <c r="I1" s="110"/>
      <c r="J1" s="111"/>
      <c r="K1" s="112" t="s">
        <v>1</v>
      </c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4"/>
    </row>
    <row r="2" spans="1:33" s="1" customFormat="1" ht="21.75" customHeight="1">
      <c r="A2" s="115" t="s">
        <v>2</v>
      </c>
      <c r="B2" s="116"/>
      <c r="C2" s="116"/>
      <c r="D2" s="116"/>
      <c r="E2" s="116"/>
      <c r="F2" s="159">
        <v>7721218</v>
      </c>
      <c r="G2" s="159"/>
      <c r="H2" s="159"/>
      <c r="I2" s="159"/>
      <c r="J2" s="160"/>
      <c r="K2" s="119" t="s">
        <v>3</v>
      </c>
      <c r="L2" s="119"/>
      <c r="M2" s="119"/>
      <c r="N2" s="119"/>
      <c r="O2" s="125" t="s">
        <v>4</v>
      </c>
      <c r="P2" s="125"/>
      <c r="Q2" s="125"/>
      <c r="R2" s="125"/>
      <c r="S2" s="125"/>
      <c r="T2" s="120" t="s">
        <v>5</v>
      </c>
      <c r="U2" s="119"/>
      <c r="V2" s="119"/>
      <c r="W2" s="121" t="s">
        <v>6</v>
      </c>
      <c r="X2" s="121"/>
      <c r="Y2" s="121"/>
      <c r="Z2" s="122"/>
    </row>
    <row r="3" spans="1:33" s="1" customFormat="1" ht="21.75" customHeight="1">
      <c r="A3" s="115" t="s">
        <v>7</v>
      </c>
      <c r="B3" s="116"/>
      <c r="C3" s="116"/>
      <c r="D3" s="116"/>
      <c r="E3" s="116"/>
      <c r="F3" s="123" t="s">
        <v>8</v>
      </c>
      <c r="G3" s="123"/>
      <c r="H3" s="123"/>
      <c r="I3" s="123"/>
      <c r="J3" s="124"/>
      <c r="K3" s="119" t="s">
        <v>9</v>
      </c>
      <c r="L3" s="119"/>
      <c r="M3" s="119"/>
      <c r="N3" s="119"/>
      <c r="O3" s="125"/>
      <c r="P3" s="125"/>
      <c r="Q3" s="125"/>
      <c r="R3" s="125"/>
      <c r="S3" s="125"/>
      <c r="T3" s="120" t="s">
        <v>10</v>
      </c>
      <c r="U3" s="119"/>
      <c r="V3" s="119"/>
      <c r="W3" s="121" t="s">
        <v>11</v>
      </c>
      <c r="X3" s="121"/>
      <c r="Y3" s="121"/>
      <c r="Z3" s="122"/>
    </row>
    <row r="4" spans="1:33" s="1" customFormat="1" ht="21.75" customHeight="1">
      <c r="A4" s="115" t="s">
        <v>12</v>
      </c>
      <c r="B4" s="116"/>
      <c r="C4" s="116"/>
      <c r="D4" s="116"/>
      <c r="E4" s="116"/>
      <c r="F4" s="135" t="s">
        <v>13</v>
      </c>
      <c r="G4" s="135"/>
      <c r="H4" s="135"/>
      <c r="I4" s="135"/>
      <c r="J4" s="136"/>
      <c r="K4" s="116" t="s">
        <v>14</v>
      </c>
      <c r="L4" s="116"/>
      <c r="M4" s="116"/>
      <c r="N4" s="116"/>
      <c r="O4" s="125">
        <v>4055</v>
      </c>
      <c r="P4" s="125"/>
      <c r="Q4" s="125"/>
      <c r="R4" s="125"/>
      <c r="S4" s="125"/>
      <c r="T4" s="120" t="s">
        <v>15</v>
      </c>
      <c r="U4" s="119"/>
      <c r="V4" s="119"/>
      <c r="W4" s="121">
        <v>46</v>
      </c>
      <c r="X4" s="121"/>
      <c r="Y4" s="121"/>
      <c r="Z4" s="122"/>
    </row>
    <row r="5" spans="1:33" s="1" customFormat="1" ht="21.75" customHeight="1" thickBot="1">
      <c r="A5" s="126" t="s">
        <v>16</v>
      </c>
      <c r="B5" s="127"/>
      <c r="C5" s="127"/>
      <c r="D5" s="127"/>
      <c r="E5" s="127"/>
      <c r="F5" s="128" t="s">
        <v>17</v>
      </c>
      <c r="G5" s="128"/>
      <c r="H5" s="128"/>
      <c r="I5" s="128"/>
      <c r="J5" s="129"/>
      <c r="K5" s="130" t="s">
        <v>18</v>
      </c>
      <c r="L5" s="130"/>
      <c r="M5" s="130"/>
      <c r="N5" s="130"/>
      <c r="O5" s="131">
        <v>19580123252</v>
      </c>
      <c r="P5" s="131"/>
      <c r="Q5" s="131"/>
      <c r="R5" s="131"/>
      <c r="S5" s="131"/>
      <c r="T5" s="132" t="s">
        <v>19</v>
      </c>
      <c r="U5" s="130"/>
      <c r="V5" s="130"/>
      <c r="W5" s="133" t="s">
        <v>20</v>
      </c>
      <c r="X5" s="133"/>
      <c r="Y5" s="133"/>
      <c r="Z5" s="134"/>
    </row>
    <row r="6" spans="1:33" ht="28.5" customHeight="1" thickBot="1">
      <c r="A6" s="137" t="s">
        <v>21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9" t="s">
        <v>22</v>
      </c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1" t="s">
        <v>23</v>
      </c>
      <c r="Y6" s="142"/>
      <c r="Z6" s="143"/>
    </row>
    <row r="7" spans="1:33" s="2" customFormat="1" ht="50.25" customHeight="1">
      <c r="A7" s="144" t="s">
        <v>24</v>
      </c>
      <c r="B7" s="144"/>
      <c r="C7" s="144"/>
      <c r="D7" s="144"/>
      <c r="E7" s="144"/>
      <c r="F7" s="74" t="s">
        <v>25</v>
      </c>
      <c r="G7" s="74" t="s">
        <v>26</v>
      </c>
      <c r="H7" s="74" t="s">
        <v>27</v>
      </c>
      <c r="I7" s="145" t="s">
        <v>28</v>
      </c>
      <c r="J7" s="145"/>
      <c r="K7" s="145" t="s">
        <v>29</v>
      </c>
      <c r="L7" s="145"/>
      <c r="M7" s="74" t="s">
        <v>28</v>
      </c>
      <c r="N7" s="74" t="s">
        <v>30</v>
      </c>
      <c r="O7" s="74" t="s">
        <v>31</v>
      </c>
      <c r="P7" s="74" t="s">
        <v>32</v>
      </c>
      <c r="Q7" s="39" t="s">
        <v>33</v>
      </c>
      <c r="R7" s="39" t="s">
        <v>34</v>
      </c>
      <c r="S7" s="39" t="s">
        <v>35</v>
      </c>
      <c r="T7" s="39" t="s">
        <v>36</v>
      </c>
      <c r="U7" s="39" t="s">
        <v>37</v>
      </c>
      <c r="V7" s="39" t="s">
        <v>38</v>
      </c>
      <c r="W7" s="39" t="s">
        <v>39</v>
      </c>
      <c r="X7" s="39" t="s">
        <v>40</v>
      </c>
      <c r="Y7" s="39" t="s">
        <v>41</v>
      </c>
      <c r="Z7" s="39" t="s">
        <v>42</v>
      </c>
      <c r="AA7" s="53" t="s">
        <v>43</v>
      </c>
      <c r="AB7" s="53" t="s">
        <v>44</v>
      </c>
      <c r="AC7" s="63" t="s">
        <v>45</v>
      </c>
      <c r="AD7" s="63" t="s">
        <v>35</v>
      </c>
      <c r="AE7" s="63" t="s">
        <v>46</v>
      </c>
      <c r="AF7" s="63" t="s">
        <v>47</v>
      </c>
      <c r="AG7" s="63" t="s">
        <v>48</v>
      </c>
    </row>
    <row r="8" spans="1:33" s="2" customFormat="1" ht="42" customHeight="1" thickBot="1">
      <c r="A8" s="4"/>
      <c r="B8" s="5" t="s">
        <v>56</v>
      </c>
      <c r="C8" s="5" t="s">
        <v>57</v>
      </c>
      <c r="D8" s="5" t="s">
        <v>58</v>
      </c>
      <c r="E8" s="15" t="s">
        <v>59</v>
      </c>
      <c r="F8" s="75" t="s">
        <v>60</v>
      </c>
      <c r="G8" s="75" t="s">
        <v>26</v>
      </c>
      <c r="H8" s="75" t="s">
        <v>61</v>
      </c>
      <c r="I8" s="146" t="s">
        <v>62</v>
      </c>
      <c r="J8" s="146"/>
      <c r="K8" s="146" t="s">
        <v>63</v>
      </c>
      <c r="L8" s="146"/>
      <c r="M8" s="28" t="s">
        <v>64</v>
      </c>
      <c r="N8" s="28" t="s">
        <v>65</v>
      </c>
      <c r="O8" s="28" t="s">
        <v>66</v>
      </c>
      <c r="P8" s="28" t="s">
        <v>67</v>
      </c>
      <c r="Q8" s="40" t="s">
        <v>68</v>
      </c>
      <c r="R8" s="41" t="s">
        <v>69</v>
      </c>
      <c r="S8" s="41" t="s">
        <v>70</v>
      </c>
      <c r="T8" s="41" t="s">
        <v>71</v>
      </c>
      <c r="U8" s="47" t="s">
        <v>72</v>
      </c>
      <c r="V8" s="41" t="s">
        <v>73</v>
      </c>
      <c r="W8" s="41" t="s">
        <v>74</v>
      </c>
      <c r="X8" s="147" t="s">
        <v>75</v>
      </c>
      <c r="Y8" s="147"/>
      <c r="Z8" s="54" t="s">
        <v>76</v>
      </c>
      <c r="AA8" s="55" t="s">
        <v>77</v>
      </c>
      <c r="AB8" s="55"/>
      <c r="AC8" s="64" t="s">
        <v>78</v>
      </c>
      <c r="AD8" s="64" t="s">
        <v>70</v>
      </c>
      <c r="AE8" s="64" t="s">
        <v>79</v>
      </c>
      <c r="AF8" s="65" t="s">
        <v>72</v>
      </c>
      <c r="AG8" s="65" t="s">
        <v>69</v>
      </c>
    </row>
    <row r="9" spans="1:33" ht="23.25" customHeight="1">
      <c r="A9" s="6">
        <v>1</v>
      </c>
      <c r="B9" s="72" t="s">
        <v>92</v>
      </c>
      <c r="C9" s="73" t="s">
        <v>86</v>
      </c>
      <c r="D9" s="73" t="s">
        <v>87</v>
      </c>
      <c r="E9" s="17">
        <v>7721218</v>
      </c>
      <c r="F9" s="20">
        <v>12.273999999999999</v>
      </c>
      <c r="G9" s="21">
        <v>1308</v>
      </c>
      <c r="H9" s="22">
        <v>-18.5</v>
      </c>
      <c r="I9" s="17">
        <v>794</v>
      </c>
      <c r="J9" s="17">
        <v>804</v>
      </c>
      <c r="K9" s="17">
        <v>778</v>
      </c>
      <c r="L9" s="17">
        <v>776</v>
      </c>
      <c r="M9" s="21">
        <v>788</v>
      </c>
      <c r="N9" s="76">
        <f>(M9-O9)</f>
        <v>16</v>
      </c>
      <c r="O9" s="21">
        <v>772</v>
      </c>
      <c r="P9" s="21">
        <v>712</v>
      </c>
      <c r="Q9" s="21">
        <v>42</v>
      </c>
      <c r="R9" s="21">
        <v>0</v>
      </c>
      <c r="S9" s="21">
        <v>0</v>
      </c>
      <c r="T9" s="21">
        <v>0</v>
      </c>
      <c r="U9" s="21">
        <v>0</v>
      </c>
      <c r="V9" s="51">
        <v>0</v>
      </c>
      <c r="W9" s="83">
        <f>((O9-P9)/P9)</f>
        <v>8.4269662921348312E-2</v>
      </c>
      <c r="X9" s="88" t="s">
        <v>88</v>
      </c>
      <c r="Y9" s="88" t="s">
        <v>88</v>
      </c>
      <c r="Z9" s="88">
        <v>14</v>
      </c>
      <c r="AA9" s="85">
        <f>454/(AB9)</f>
        <v>26.780898876404493</v>
      </c>
      <c r="AB9" s="86">
        <f>(P9/Q9)</f>
        <v>16.952380952380953</v>
      </c>
      <c r="AC9" s="87">
        <f>(R9/P9)</f>
        <v>0</v>
      </c>
      <c r="AD9" s="87">
        <f>(S9/P9)</f>
        <v>0</v>
      </c>
      <c r="AE9" s="87">
        <f>T9/P9</f>
        <v>0</v>
      </c>
      <c r="AF9" s="87">
        <f>U9/P9</f>
        <v>0</v>
      </c>
      <c r="AG9" s="87">
        <f>V9/P9</f>
        <v>0</v>
      </c>
    </row>
    <row r="10" spans="1:33" ht="23.25" customHeight="1" thickBot="1">
      <c r="A10" s="6">
        <v>2</v>
      </c>
      <c r="B10" s="72" t="s">
        <v>92</v>
      </c>
      <c r="C10" s="73" t="s">
        <v>86</v>
      </c>
      <c r="D10" s="73" t="s">
        <v>87</v>
      </c>
      <c r="E10" s="17">
        <v>7721218</v>
      </c>
      <c r="F10" s="20">
        <v>12.244</v>
      </c>
      <c r="G10" s="21">
        <v>1325</v>
      </c>
      <c r="H10" s="22">
        <v>-19.2</v>
      </c>
      <c r="I10" s="17">
        <v>796</v>
      </c>
      <c r="J10" s="17">
        <v>794</v>
      </c>
      <c r="K10" s="17">
        <v>774</v>
      </c>
      <c r="L10" s="17">
        <v>774</v>
      </c>
      <c r="M10" s="21">
        <v>790</v>
      </c>
      <c r="N10" s="76">
        <f>(M10-O10)</f>
        <v>16</v>
      </c>
      <c r="O10" s="21">
        <v>774</v>
      </c>
      <c r="P10" s="21">
        <v>708</v>
      </c>
      <c r="Q10" s="21">
        <v>41</v>
      </c>
      <c r="R10" s="21">
        <v>0</v>
      </c>
      <c r="S10" s="21">
        <v>0</v>
      </c>
      <c r="T10" s="21">
        <v>0</v>
      </c>
      <c r="U10" s="21">
        <v>0</v>
      </c>
      <c r="V10" s="51">
        <v>0</v>
      </c>
      <c r="W10" s="83">
        <f>((O10-P10)/P10)</f>
        <v>9.3220338983050849E-2</v>
      </c>
      <c r="X10" s="88" t="s">
        <v>88</v>
      </c>
      <c r="Y10" s="88" t="s">
        <v>88</v>
      </c>
      <c r="Z10" s="88">
        <v>14</v>
      </c>
      <c r="AA10" s="85">
        <f>454/(AB10)</f>
        <v>26.290960451977398</v>
      </c>
      <c r="AB10" s="86">
        <f>(P10/Q10)</f>
        <v>17.26829268292683</v>
      </c>
      <c r="AC10" s="87">
        <f>(R10/P10)</f>
        <v>0</v>
      </c>
      <c r="AD10" s="87">
        <f>(S10/P10)</f>
        <v>0</v>
      </c>
      <c r="AE10" s="87">
        <f>T10/P10</f>
        <v>0</v>
      </c>
      <c r="AF10" s="87">
        <f>U10/P10</f>
        <v>0</v>
      </c>
      <c r="AG10" s="87">
        <f>V10/P10</f>
        <v>0</v>
      </c>
    </row>
    <row r="11" spans="1:33" ht="15.75" customHeight="1" thickBot="1">
      <c r="A11" s="148" t="s">
        <v>93</v>
      </c>
      <c r="B11" s="148"/>
      <c r="C11" s="148"/>
      <c r="D11" s="148"/>
      <c r="E11" s="148"/>
      <c r="F11" s="23">
        <f>AVERAGE(F9:F10)</f>
        <v>12.259</v>
      </c>
      <c r="G11" s="23"/>
      <c r="H11" s="24">
        <f t="shared" ref="H11:W11" si="0">AVERAGE(H9:H10)</f>
        <v>-18.850000000000001</v>
      </c>
      <c r="I11" s="27">
        <f t="shared" si="0"/>
        <v>795</v>
      </c>
      <c r="J11" s="27">
        <f t="shared" si="0"/>
        <v>799</v>
      </c>
      <c r="K11" s="27">
        <f t="shared" si="0"/>
        <v>776</v>
      </c>
      <c r="L11" s="27">
        <f t="shared" si="0"/>
        <v>775</v>
      </c>
      <c r="M11" s="27">
        <f t="shared" si="0"/>
        <v>789</v>
      </c>
      <c r="N11" s="29">
        <f t="shared" si="0"/>
        <v>16</v>
      </c>
      <c r="O11" s="27">
        <f t="shared" si="0"/>
        <v>773</v>
      </c>
      <c r="P11" s="27">
        <f t="shared" si="0"/>
        <v>710</v>
      </c>
      <c r="Q11" s="27">
        <f t="shared" si="0"/>
        <v>41.5</v>
      </c>
      <c r="R11" s="27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52">
        <f t="shared" si="0"/>
        <v>8.8745000952199588E-2</v>
      </c>
      <c r="X11" s="149"/>
      <c r="Y11" s="149"/>
      <c r="Z11" s="149"/>
      <c r="AA11" s="27">
        <f t="shared" ref="AA11:AG11" si="1">AVERAGE(AA9:AA10)</f>
        <v>26.535929664190945</v>
      </c>
      <c r="AB11" s="23">
        <f t="shared" si="1"/>
        <v>17.110336817653891</v>
      </c>
      <c r="AC11" s="52">
        <f t="shared" si="1"/>
        <v>0</v>
      </c>
      <c r="AD11" s="52">
        <f t="shared" si="1"/>
        <v>0</v>
      </c>
      <c r="AE11" s="52">
        <f t="shared" si="1"/>
        <v>0</v>
      </c>
      <c r="AF11" s="52">
        <f t="shared" si="1"/>
        <v>0</v>
      </c>
      <c r="AG11" s="52">
        <f t="shared" si="1"/>
        <v>0</v>
      </c>
    </row>
    <row r="12" spans="1:33" ht="15" customHeight="1">
      <c r="A12" s="7" t="s">
        <v>94</v>
      </c>
      <c r="B12" s="8"/>
      <c r="C12" s="9"/>
      <c r="D12" s="153"/>
      <c r="E12" s="153"/>
      <c r="F12" s="153"/>
      <c r="G12" s="153"/>
      <c r="H12" s="153"/>
      <c r="I12" s="153"/>
      <c r="J12" s="153"/>
      <c r="K12" s="153"/>
      <c r="L12" s="153"/>
      <c r="M12" s="30"/>
      <c r="N12" s="31"/>
      <c r="O12" s="30"/>
      <c r="P12" s="30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8"/>
      <c r="AB12" s="59"/>
      <c r="AC12" s="68"/>
      <c r="AD12" s="68"/>
      <c r="AE12" s="68"/>
      <c r="AF12" s="68"/>
      <c r="AG12" s="68"/>
    </row>
    <row r="13" spans="1:33" ht="15" customHeight="1">
      <c r="A13" s="10"/>
      <c r="B13" s="11"/>
      <c r="C13" s="11"/>
      <c r="D13" s="11"/>
      <c r="E13" s="11"/>
      <c r="F13" s="25"/>
      <c r="G13" s="25"/>
      <c r="H13" s="25"/>
      <c r="I13" s="25"/>
      <c r="J13" s="25"/>
      <c r="K13" s="25"/>
      <c r="L13" s="25"/>
      <c r="M13" s="25"/>
      <c r="N13" s="32"/>
      <c r="O13" s="25"/>
      <c r="P13" s="25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60"/>
      <c r="AB13" s="61"/>
      <c r="AC13" s="69"/>
      <c r="AD13" s="69"/>
      <c r="AE13" s="69"/>
      <c r="AF13" s="69"/>
      <c r="AG13" s="69"/>
    </row>
    <row r="14" spans="1:33" ht="15.75" thickBot="1">
      <c r="A14" s="12"/>
      <c r="B14" s="13"/>
      <c r="C14" s="13"/>
      <c r="D14" s="13"/>
      <c r="E14" s="13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62"/>
      <c r="AB14" s="62"/>
      <c r="AC14" s="62"/>
      <c r="AD14" s="62"/>
      <c r="AE14" s="62"/>
      <c r="AF14" s="62"/>
      <c r="AG14" s="62"/>
    </row>
    <row r="15" spans="1:33" ht="18.75">
      <c r="A15" s="154" t="s">
        <v>96</v>
      </c>
      <c r="B15" s="154"/>
      <c r="C15" s="154"/>
      <c r="D15" s="154"/>
      <c r="E15" s="154"/>
      <c r="F15" s="154"/>
      <c r="G15" s="154"/>
      <c r="H15" s="154"/>
      <c r="P15" s="33" t="s">
        <v>97</v>
      </c>
    </row>
    <row r="16" spans="1:33" ht="36" customHeight="1">
      <c r="A16" s="155" t="s">
        <v>49</v>
      </c>
      <c r="B16" s="155"/>
      <c r="C16" s="155"/>
      <c r="D16" s="156" t="s">
        <v>80</v>
      </c>
      <c r="E16" s="156"/>
      <c r="F16" s="156"/>
      <c r="G16" s="157" t="s">
        <v>98</v>
      </c>
      <c r="H16" s="157"/>
    </row>
    <row r="17" spans="1:20" ht="30.95" customHeight="1">
      <c r="A17" s="155" t="s">
        <v>50</v>
      </c>
      <c r="B17" s="155"/>
      <c r="C17" s="155"/>
      <c r="D17" s="156" t="s">
        <v>81</v>
      </c>
      <c r="E17" s="156"/>
      <c r="F17" s="156"/>
      <c r="G17" s="157" t="s">
        <v>98</v>
      </c>
      <c r="H17" s="157"/>
      <c r="K17" s="158" t="s">
        <v>99</v>
      </c>
      <c r="L17" s="158"/>
      <c r="M17" s="158"/>
      <c r="N17" s="158"/>
      <c r="O17" s="158"/>
      <c r="P17" s="34"/>
      <c r="Q17" s="34"/>
      <c r="R17" s="45"/>
      <c r="S17" s="45"/>
      <c r="T17" s="45"/>
    </row>
    <row r="18" spans="1:20" ht="27" customHeight="1">
      <c r="A18" s="155" t="s">
        <v>51</v>
      </c>
      <c r="B18" s="155"/>
      <c r="C18" s="155"/>
      <c r="D18" s="156" t="s">
        <v>82</v>
      </c>
      <c r="E18" s="156"/>
      <c r="F18" s="156"/>
      <c r="G18" s="157" t="s">
        <v>98</v>
      </c>
      <c r="H18" s="157"/>
      <c r="M18" s="35"/>
      <c r="N18" s="36"/>
      <c r="O18" s="36"/>
      <c r="P18" s="36"/>
      <c r="Q18" s="36"/>
      <c r="R18" s="35"/>
      <c r="S18" s="35"/>
      <c r="T18" s="35"/>
    </row>
    <row r="19" spans="1:20" ht="21.75" customHeight="1">
      <c r="A19" s="155" t="s">
        <v>52</v>
      </c>
      <c r="B19" s="155"/>
      <c r="C19" s="155"/>
      <c r="D19" s="156" t="s">
        <v>83</v>
      </c>
      <c r="E19" s="156"/>
      <c r="F19" s="156"/>
      <c r="G19" s="157" t="s">
        <v>98</v>
      </c>
      <c r="H19" s="157"/>
      <c r="M19" s="37"/>
      <c r="N19" s="38"/>
      <c r="O19" s="38"/>
      <c r="P19" s="38"/>
      <c r="Q19" s="38"/>
      <c r="R19" s="46"/>
      <c r="S19" s="46"/>
      <c r="T19" s="46"/>
    </row>
    <row r="20" spans="1:20" ht="23.25" customHeight="1">
      <c r="A20" s="155" t="s">
        <v>53</v>
      </c>
      <c r="B20" s="155"/>
      <c r="C20" s="155"/>
      <c r="D20" s="156" t="s">
        <v>84</v>
      </c>
      <c r="E20" s="156"/>
      <c r="F20" s="156"/>
      <c r="G20" s="157" t="s">
        <v>98</v>
      </c>
      <c r="H20" s="157"/>
    </row>
    <row r="21" spans="1:20" ht="23.25" customHeight="1">
      <c r="A21" s="155" t="s">
        <v>54</v>
      </c>
      <c r="B21" s="155"/>
      <c r="C21" s="155"/>
      <c r="D21" s="156" t="s">
        <v>84</v>
      </c>
      <c r="E21" s="156"/>
      <c r="F21" s="156"/>
      <c r="G21" s="157" t="s">
        <v>98</v>
      </c>
      <c r="H21" s="157"/>
    </row>
    <row r="22" spans="1:20" ht="23.25" customHeight="1">
      <c r="A22" s="155" t="s">
        <v>55</v>
      </c>
      <c r="B22" s="155"/>
      <c r="C22" s="155"/>
      <c r="D22" s="156" t="s">
        <v>84</v>
      </c>
      <c r="E22" s="156"/>
      <c r="F22" s="156"/>
      <c r="G22" s="157" t="s">
        <v>98</v>
      </c>
      <c r="H22" s="157"/>
    </row>
  </sheetData>
  <mergeCells count="61">
    <mergeCell ref="A1:E1"/>
    <mergeCell ref="F1:J1"/>
    <mergeCell ref="K1:Z1"/>
    <mergeCell ref="A2:E2"/>
    <mergeCell ref="F2:J2"/>
    <mergeCell ref="K2:N2"/>
    <mergeCell ref="O2:S3"/>
    <mergeCell ref="T2:V2"/>
    <mergeCell ref="W2:Z2"/>
    <mergeCell ref="A3:E3"/>
    <mergeCell ref="A4:E4"/>
    <mergeCell ref="F4:J4"/>
    <mergeCell ref="K4:N4"/>
    <mergeCell ref="O4:S4"/>
    <mergeCell ref="T4:V4"/>
    <mergeCell ref="W5:Z5"/>
    <mergeCell ref="F3:J3"/>
    <mergeCell ref="K3:N3"/>
    <mergeCell ref="T3:V3"/>
    <mergeCell ref="W3:Z3"/>
    <mergeCell ref="W4:Z4"/>
    <mergeCell ref="A5:E5"/>
    <mergeCell ref="F5:J5"/>
    <mergeCell ref="K5:N5"/>
    <mergeCell ref="O5:S5"/>
    <mergeCell ref="T5:V5"/>
    <mergeCell ref="D12:L12"/>
    <mergeCell ref="A6:L6"/>
    <mergeCell ref="M6:W6"/>
    <mergeCell ref="X6:Z6"/>
    <mergeCell ref="A7:E7"/>
    <mergeCell ref="I7:J7"/>
    <mergeCell ref="K7:L7"/>
    <mergeCell ref="I8:J8"/>
    <mergeCell ref="K8:L8"/>
    <mergeCell ref="X8:Y8"/>
    <mergeCell ref="A11:E11"/>
    <mergeCell ref="X11:Z11"/>
    <mergeCell ref="A15:H15"/>
    <mergeCell ref="A16:C16"/>
    <mergeCell ref="D16:F16"/>
    <mergeCell ref="G16:H16"/>
    <mergeCell ref="A17:C17"/>
    <mergeCell ref="D17:F17"/>
    <mergeCell ref="G17:H17"/>
    <mergeCell ref="K17:O17"/>
    <mergeCell ref="A18:C18"/>
    <mergeCell ref="D18:F18"/>
    <mergeCell ref="G18:H18"/>
    <mergeCell ref="A19:C19"/>
    <mergeCell ref="D19:F19"/>
    <mergeCell ref="G19:H19"/>
    <mergeCell ref="A22:C22"/>
    <mergeCell ref="D22:F22"/>
    <mergeCell ref="G22:H22"/>
    <mergeCell ref="A20:C20"/>
    <mergeCell ref="D20:F20"/>
    <mergeCell ref="G20:H20"/>
    <mergeCell ref="A21:C21"/>
    <mergeCell ref="D21:F21"/>
    <mergeCell ref="G21:H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PAACKING LIST </vt:lpstr>
      <vt:lpstr>12-Kirkland 10-30 packing </vt:lpstr>
      <vt:lpstr>12 Kirkland 10-30 lot 2321218</vt:lpstr>
      <vt:lpstr>12-Kirkland 10-30 lot 2321221</vt:lpstr>
      <vt:lpstr>12-Kirkland 10-30 lot 7721218 </vt:lpstr>
      <vt:lpstr>'PAACKING LIST '!Área_de_impresión</vt:lpstr>
      <vt:lpstr>'PAACKING LIST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</cp:lastModifiedBy>
  <dcterms:created xsi:type="dcterms:W3CDTF">2006-09-13T15:00:00Z</dcterms:created>
  <dcterms:modified xsi:type="dcterms:W3CDTF">2026-05-04T23:14:12Z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2058-10.1.0.6757</vt:lpwstr>
  </property>
</Properties>
</file>